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240" yWindow="1260" windowWidth="18060" windowHeight="5910"/>
  </bookViews>
  <sheets>
    <sheet name="Лист1" sheetId="1" r:id="rId1"/>
  </sheets>
  <calcPr calcId="144525"/>
</workbook>
</file>

<file path=xl/calcChain.xml><?xml version="1.0" encoding="utf-8"?>
<calcChain xmlns="http://schemas.openxmlformats.org/spreadsheetml/2006/main">
  <c r="BE46" i="1" l="1"/>
  <c r="BI83" i="1" l="1"/>
  <c r="BN83" i="1" l="1"/>
  <c r="AZ66" i="1" l="1"/>
  <c r="BN56" i="1" l="1"/>
  <c r="AO50" i="1"/>
  <c r="AO33" i="1"/>
  <c r="AO23" i="1"/>
  <c r="AB56" i="1"/>
  <c r="AC56" i="1"/>
  <c r="AD56" i="1"/>
  <c r="AE56" i="1"/>
  <c r="AG56" i="1"/>
  <c r="AH56" i="1"/>
  <c r="AI56" i="1"/>
  <c r="AJ56" i="1"/>
  <c r="AR56" i="1"/>
  <c r="AS56" i="1"/>
  <c r="AT56" i="1"/>
  <c r="AU56" i="1"/>
  <c r="AV56" i="1"/>
  <c r="AW56" i="1"/>
  <c r="AX56" i="1"/>
  <c r="AY56" i="1"/>
  <c r="BA56" i="1"/>
  <c r="BB56" i="1"/>
  <c r="BC56" i="1"/>
  <c r="BD56" i="1"/>
  <c r="BF56" i="1"/>
  <c r="BG56" i="1"/>
  <c r="BH56" i="1"/>
  <c r="BI56" i="1"/>
  <c r="AG61" i="1" l="1"/>
  <c r="AO37" i="1"/>
  <c r="AO59" i="1"/>
  <c r="AO52" i="1" l="1"/>
  <c r="AO83" i="1"/>
  <c r="AL62" i="1"/>
  <c r="AL61" i="1" s="1"/>
  <c r="AL63" i="1"/>
  <c r="AM54" i="1"/>
  <c r="AO44" i="1"/>
  <c r="AO31" i="1"/>
  <c r="AQ54" i="1"/>
  <c r="M54" i="1"/>
  <c r="AQ82" i="1"/>
  <c r="M82" i="1"/>
  <c r="W79" i="1"/>
  <c r="X79" i="1"/>
  <c r="Y79" i="1"/>
  <c r="U80" i="1"/>
  <c r="M80" i="1" s="1"/>
  <c r="U81" i="1"/>
  <c r="M81" i="1" s="1"/>
  <c r="U79" i="1" l="1"/>
  <c r="AX45" i="1"/>
  <c r="T45" i="1"/>
  <c r="AX44" i="1"/>
  <c r="T44" i="1"/>
  <c r="U75" i="1" l="1"/>
  <c r="M79" i="1"/>
  <c r="M64" i="1"/>
  <c r="AQ64" i="1"/>
  <c r="AP64" i="1"/>
  <c r="L64" i="1"/>
  <c r="AR61" i="1"/>
  <c r="N61" i="1"/>
  <c r="BQ54" i="1" l="1"/>
  <c r="BS83" i="1"/>
  <c r="BS82" i="1"/>
  <c r="BQ78" i="1"/>
  <c r="BQ74" i="1"/>
  <c r="BQ66" i="1"/>
  <c r="BP63" i="1"/>
  <c r="BP62" i="1"/>
  <c r="BS59" i="1"/>
  <c r="BS54" i="1"/>
  <c r="BS52" i="1"/>
  <c r="BS50" i="1"/>
  <c r="BS44" i="1"/>
  <c r="BS40" i="1"/>
  <c r="BP38" i="1"/>
  <c r="BQ38" i="1"/>
  <c r="BS38" i="1"/>
  <c r="BS37" i="1"/>
  <c r="BQ37" i="1"/>
  <c r="BS34" i="1"/>
  <c r="BS31" i="1"/>
  <c r="BS25" i="1"/>
  <c r="AA54" i="1"/>
  <c r="Z56" i="1"/>
  <c r="T81" i="1"/>
  <c r="T80" i="1" s="1"/>
  <c r="Q75" i="1"/>
  <c r="R75" i="1"/>
  <c r="S75" i="1"/>
  <c r="N43" i="1"/>
  <c r="O43" i="1"/>
  <c r="P43" i="1"/>
  <c r="Q43" i="1"/>
  <c r="R43" i="1"/>
  <c r="S43" i="1"/>
  <c r="T43" i="1"/>
  <c r="U43" i="1"/>
  <c r="W43" i="1"/>
  <c r="X43" i="1"/>
  <c r="Y43" i="1"/>
  <c r="Z43" i="1"/>
  <c r="AB43" i="1"/>
  <c r="AC43" i="1"/>
  <c r="AD43" i="1"/>
  <c r="AE43" i="1"/>
  <c r="AG43" i="1"/>
  <c r="AH43" i="1"/>
  <c r="AI43" i="1"/>
  <c r="AJ43" i="1"/>
  <c r="AR43" i="1"/>
  <c r="AS43" i="1"/>
  <c r="AT43" i="1"/>
  <c r="AU43" i="1"/>
  <c r="AV43" i="1"/>
  <c r="AW43" i="1"/>
  <c r="AX43" i="1"/>
  <c r="AY43" i="1"/>
  <c r="BA43" i="1"/>
  <c r="BB43" i="1"/>
  <c r="BC43" i="1"/>
  <c r="BD43" i="1"/>
  <c r="BF43" i="1"/>
  <c r="BG43" i="1"/>
  <c r="BH43" i="1"/>
  <c r="BI43" i="1"/>
  <c r="BK43" i="1"/>
  <c r="BL43" i="1"/>
  <c r="BM43" i="1"/>
  <c r="BN43" i="1"/>
  <c r="L54" i="1"/>
  <c r="AP82" i="1"/>
  <c r="L81" i="1"/>
  <c r="L82" i="1"/>
  <c r="L80" i="1" l="1"/>
  <c r="T79" i="1"/>
  <c r="BE82" i="1"/>
  <c r="BE26" i="1"/>
  <c r="BF12" i="1"/>
  <c r="BG12" i="1"/>
  <c r="BH12" i="1"/>
  <c r="BI12" i="1"/>
  <c r="AZ82" i="1"/>
  <c r="BD81" i="1"/>
  <c r="AZ81" i="1" s="1"/>
  <c r="AZ78" i="1"/>
  <c r="AZ77" i="1"/>
  <c r="AZ76" i="1"/>
  <c r="BD75" i="1"/>
  <c r="BC75" i="1"/>
  <c r="BB75" i="1"/>
  <c r="BA75" i="1"/>
  <c r="AZ74" i="1"/>
  <c r="AZ73" i="1"/>
  <c r="AZ72" i="1"/>
  <c r="AZ71" i="1"/>
  <c r="AZ70" i="1"/>
  <c r="AZ69" i="1"/>
  <c r="AZ68" i="1"/>
  <c r="AZ67" i="1"/>
  <c r="BD65" i="1"/>
  <c r="BC65" i="1"/>
  <c r="BB65" i="1"/>
  <c r="BA65" i="1"/>
  <c r="AZ63" i="1"/>
  <c r="AZ62" i="1"/>
  <c r="BD61" i="1"/>
  <c r="BC61" i="1"/>
  <c r="BC60" i="1" s="1"/>
  <c r="BB61" i="1"/>
  <c r="BA61" i="1"/>
  <c r="BA60" i="1" s="1"/>
  <c r="BD60" i="1"/>
  <c r="AZ59" i="1"/>
  <c r="AZ58" i="1" s="1"/>
  <c r="BD58" i="1"/>
  <c r="BD55" i="1" s="1"/>
  <c r="BC58" i="1"/>
  <c r="BB58" i="1"/>
  <c r="BA58" i="1"/>
  <c r="AZ57" i="1"/>
  <c r="AZ56" i="1" s="1"/>
  <c r="BB55" i="1"/>
  <c r="BC55" i="1"/>
  <c r="BA55" i="1"/>
  <c r="AZ54" i="1"/>
  <c r="AZ53" i="1"/>
  <c r="AZ52" i="1"/>
  <c r="AZ51" i="1"/>
  <c r="AZ50" i="1"/>
  <c r="AZ49" i="1"/>
  <c r="AZ48" i="1"/>
  <c r="AZ47" i="1"/>
  <c r="AZ45" i="1"/>
  <c r="AZ44" i="1"/>
  <c r="AZ42" i="1"/>
  <c r="AZ41" i="1"/>
  <c r="AZ40" i="1"/>
  <c r="AZ39" i="1"/>
  <c r="AZ38" i="1"/>
  <c r="AZ37" i="1"/>
  <c r="AZ34" i="1"/>
  <c r="AZ33" i="1"/>
  <c r="AZ32" i="1"/>
  <c r="AZ31" i="1"/>
  <c r="AZ30" i="1"/>
  <c r="AZ29" i="1"/>
  <c r="AZ28" i="1"/>
  <c r="AZ26" i="1"/>
  <c r="AZ25" i="1"/>
  <c r="AZ24" i="1"/>
  <c r="AZ23" i="1"/>
  <c r="AZ22" i="1"/>
  <c r="AZ21" i="1"/>
  <c r="AZ20" i="1"/>
  <c r="AZ19" i="1"/>
  <c r="AZ18" i="1"/>
  <c r="AZ15" i="1"/>
  <c r="AZ14" i="1"/>
  <c r="AZ13" i="1"/>
  <c r="BD12" i="1"/>
  <c r="BD11" i="1" s="1"/>
  <c r="BD10" i="1" s="1"/>
  <c r="BC12" i="1"/>
  <c r="BC11" i="1" s="1"/>
  <c r="BC10" i="1" s="1"/>
  <c r="BC84" i="1" s="1"/>
  <c r="BC85" i="1" s="1"/>
  <c r="BB12" i="1"/>
  <c r="BB11" i="1" s="1"/>
  <c r="BA12" i="1"/>
  <c r="BA11" i="1" s="1"/>
  <c r="V82" i="1"/>
  <c r="Z81" i="1"/>
  <c r="V81" i="1" s="1"/>
  <c r="V78" i="1"/>
  <c r="V77" i="1"/>
  <c r="V76" i="1"/>
  <c r="Z75" i="1"/>
  <c r="Y75" i="1"/>
  <c r="X75" i="1"/>
  <c r="W75" i="1"/>
  <c r="V74" i="1"/>
  <c r="V73" i="1"/>
  <c r="V72" i="1"/>
  <c r="V71" i="1"/>
  <c r="V70" i="1"/>
  <c r="V69" i="1"/>
  <c r="V68" i="1"/>
  <c r="V67" i="1"/>
  <c r="V66" i="1"/>
  <c r="Z65" i="1"/>
  <c r="Y65" i="1"/>
  <c r="X65" i="1"/>
  <c r="W65" i="1"/>
  <c r="V63" i="1"/>
  <c r="V62" i="1"/>
  <c r="Z61" i="1"/>
  <c r="Y61" i="1"/>
  <c r="Y60" i="1" s="1"/>
  <c r="X61" i="1"/>
  <c r="W61" i="1"/>
  <c r="W60" i="1" s="1"/>
  <c r="Z60" i="1"/>
  <c r="V59" i="1"/>
  <c r="V58" i="1" s="1"/>
  <c r="Z58" i="1"/>
  <c r="Y58" i="1"/>
  <c r="X58" i="1"/>
  <c r="W58" i="1"/>
  <c r="V57" i="1"/>
  <c r="V56" i="1" s="1"/>
  <c r="Y56" i="1"/>
  <c r="Y55" i="1" s="1"/>
  <c r="X56" i="1"/>
  <c r="W56" i="1"/>
  <c r="W55" i="1" s="1"/>
  <c r="Z55" i="1"/>
  <c r="X55" i="1"/>
  <c r="V54" i="1"/>
  <c r="V53" i="1"/>
  <c r="V52" i="1"/>
  <c r="V51" i="1"/>
  <c r="V50" i="1"/>
  <c r="V49" i="1"/>
  <c r="V48" i="1"/>
  <c r="V47" i="1"/>
  <c r="V46" i="1"/>
  <c r="V45" i="1"/>
  <c r="V44" i="1"/>
  <c r="V42" i="1"/>
  <c r="V41" i="1"/>
  <c r="V40" i="1"/>
  <c r="V39" i="1"/>
  <c r="V38" i="1"/>
  <c r="V37" i="1"/>
  <c r="V34" i="1"/>
  <c r="V33" i="1"/>
  <c r="V32" i="1"/>
  <c r="V31" i="1"/>
  <c r="V30" i="1"/>
  <c r="V29" i="1"/>
  <c r="V28" i="1"/>
  <c r="V26" i="1"/>
  <c r="V25" i="1"/>
  <c r="V24" i="1"/>
  <c r="V23" i="1"/>
  <c r="V22" i="1"/>
  <c r="V21" i="1"/>
  <c r="V20" i="1"/>
  <c r="V19" i="1"/>
  <c r="V18" i="1"/>
  <c r="V15" i="1"/>
  <c r="V14" i="1"/>
  <c r="V13" i="1"/>
  <c r="Z12" i="1"/>
  <c r="Z11" i="1" s="1"/>
  <c r="Y12" i="1"/>
  <c r="Y11" i="1" s="1"/>
  <c r="X12" i="1"/>
  <c r="X11" i="1" s="1"/>
  <c r="W12" i="1"/>
  <c r="W11" i="1" s="1"/>
  <c r="BA10" i="1" l="1"/>
  <c r="BA84" i="1" s="1"/>
  <c r="BA85" i="1" s="1"/>
  <c r="AZ61" i="1"/>
  <c r="L79" i="1"/>
  <c r="T75" i="1"/>
  <c r="BD80" i="1"/>
  <c r="BD79" i="1" s="1"/>
  <c r="AZ79" i="1" s="1"/>
  <c r="Z80" i="1"/>
  <c r="Z79" i="1" s="1"/>
  <c r="Z10" i="1" s="1"/>
  <c r="Z84" i="1" s="1"/>
  <c r="Z85" i="1" s="1"/>
  <c r="AZ43" i="1"/>
  <c r="V75" i="1"/>
  <c r="X60" i="1"/>
  <c r="X10" i="1" s="1"/>
  <c r="X84" i="1" s="1"/>
  <c r="X85" i="1" s="1"/>
  <c r="BB60" i="1"/>
  <c r="AZ80" i="1"/>
  <c r="V80" i="1"/>
  <c r="V79" i="1" s="1"/>
  <c r="AZ75" i="1"/>
  <c r="V65" i="1"/>
  <c r="AZ65" i="1"/>
  <c r="AZ60" i="1" s="1"/>
  <c r="V61" i="1"/>
  <c r="W10" i="1"/>
  <c r="Y10" i="1"/>
  <c r="Y84" i="1" s="1"/>
  <c r="Y85" i="1" s="1"/>
  <c r="V55" i="1"/>
  <c r="AZ55" i="1"/>
  <c r="V43" i="1"/>
  <c r="AZ12" i="1"/>
  <c r="AZ11" i="1" s="1"/>
  <c r="V12" i="1"/>
  <c r="V11" i="1" s="1"/>
  <c r="BB10" i="1"/>
  <c r="BB84" i="1" s="1"/>
  <c r="BD84" i="1"/>
  <c r="BD85" i="1" s="1"/>
  <c r="BB85" i="1" l="1"/>
  <c r="W84" i="1"/>
  <c r="W85" i="1" s="1"/>
  <c r="V60" i="1"/>
  <c r="V84" i="1"/>
  <c r="V10" i="1"/>
  <c r="AZ10" i="1"/>
  <c r="AZ84" i="1"/>
  <c r="AZ85" i="1" s="1"/>
  <c r="AS61" i="1"/>
  <c r="AT61" i="1"/>
  <c r="AU61" i="1"/>
  <c r="AV61" i="1"/>
  <c r="AW61" i="1"/>
  <c r="AX61" i="1"/>
  <c r="AY61" i="1"/>
  <c r="BF61" i="1"/>
  <c r="BG61" i="1"/>
  <c r="BH61" i="1"/>
  <c r="BI61" i="1"/>
  <c r="BK61" i="1"/>
  <c r="BL61" i="1"/>
  <c r="BM61" i="1"/>
  <c r="BN61" i="1"/>
  <c r="BO61" i="1"/>
  <c r="BP61" i="1"/>
  <c r="AL40" i="1"/>
  <c r="AM40" i="1"/>
  <c r="AN40" i="1"/>
  <c r="AP40" i="1"/>
  <c r="AQ40" i="1"/>
  <c r="BE40" i="1"/>
  <c r="BJ40" i="1"/>
  <c r="BP40" i="1"/>
  <c r="BO40" i="1" s="1"/>
  <c r="BQ40" i="1"/>
  <c r="BR40" i="1"/>
  <c r="AK40" i="1"/>
  <c r="V85" i="1" l="1"/>
  <c r="AA82" i="1"/>
  <c r="AB65" i="1"/>
  <c r="AC65" i="1"/>
  <c r="AD65" i="1"/>
  <c r="AE65" i="1"/>
  <c r="AG65" i="1"/>
  <c r="AH65" i="1"/>
  <c r="AI65" i="1"/>
  <c r="AJ65" i="1"/>
  <c r="AR65" i="1"/>
  <c r="AS65" i="1"/>
  <c r="AT65" i="1"/>
  <c r="AU65" i="1"/>
  <c r="AU60" i="1" s="1"/>
  <c r="AV65" i="1"/>
  <c r="AW65" i="1"/>
  <c r="AX65" i="1"/>
  <c r="AY65" i="1"/>
  <c r="BF65" i="1"/>
  <c r="BG65" i="1"/>
  <c r="BG60" i="1" s="1"/>
  <c r="BH65" i="1"/>
  <c r="BI65" i="1"/>
  <c r="BK65" i="1"/>
  <c r="BL65" i="1"/>
  <c r="BM65" i="1"/>
  <c r="BN65" i="1"/>
  <c r="AR60" i="1"/>
  <c r="AS60" i="1"/>
  <c r="AT60" i="1"/>
  <c r="AV60" i="1"/>
  <c r="AW60" i="1"/>
  <c r="AX60" i="1"/>
  <c r="AY60" i="1"/>
  <c r="BF60" i="1"/>
  <c r="BH60" i="1"/>
  <c r="BI60" i="1"/>
  <c r="BK60" i="1"/>
  <c r="BL60" i="1"/>
  <c r="BM60" i="1"/>
  <c r="BN60" i="1"/>
  <c r="AB58" i="1"/>
  <c r="AC58" i="1"/>
  <c r="AD58" i="1"/>
  <c r="AE58" i="1"/>
  <c r="AG58" i="1"/>
  <c r="AH58" i="1"/>
  <c r="AI58" i="1"/>
  <c r="AJ58" i="1"/>
  <c r="AO58" i="1"/>
  <c r="AR58" i="1"/>
  <c r="AS58" i="1"/>
  <c r="AT58" i="1"/>
  <c r="AU58" i="1"/>
  <c r="AV58" i="1"/>
  <c r="AV55" i="1" s="1"/>
  <c r="AW58" i="1"/>
  <c r="AX58" i="1"/>
  <c r="AX55" i="1" s="1"/>
  <c r="AY58" i="1"/>
  <c r="BF58" i="1"/>
  <c r="BG58" i="1"/>
  <c r="BH58" i="1"/>
  <c r="BI58" i="1"/>
  <c r="BK58" i="1"/>
  <c r="BL58" i="1"/>
  <c r="BM58" i="1"/>
  <c r="BN58" i="1"/>
  <c r="BN55" i="1" s="1"/>
  <c r="BS58" i="1"/>
  <c r="AE55" i="1"/>
  <c r="AU55" i="1"/>
  <c r="AW55" i="1"/>
  <c r="AY55" i="1"/>
  <c r="BK56" i="1"/>
  <c r="BL56" i="1"/>
  <c r="BM56" i="1"/>
  <c r="AB55" i="1"/>
  <c r="AC55" i="1"/>
  <c r="AD55" i="1"/>
  <c r="AG55" i="1"/>
  <c r="AH55" i="1"/>
  <c r="AI55" i="1"/>
  <c r="AJ55" i="1"/>
  <c r="AR55" i="1"/>
  <c r="AS55" i="1"/>
  <c r="AT55" i="1"/>
  <c r="BF55" i="1"/>
  <c r="BG55" i="1"/>
  <c r="BH55" i="1"/>
  <c r="BI55" i="1"/>
  <c r="BK55" i="1"/>
  <c r="BL55" i="1"/>
  <c r="BM55" i="1"/>
  <c r="AB12" i="1"/>
  <c r="AB11" i="1" s="1"/>
  <c r="AC12" i="1"/>
  <c r="AC11" i="1" s="1"/>
  <c r="AD12" i="1"/>
  <c r="AD11" i="1" s="1"/>
  <c r="AE12" i="1"/>
  <c r="AE11" i="1" s="1"/>
  <c r="AG12" i="1"/>
  <c r="AG11" i="1" s="1"/>
  <c r="AH12" i="1"/>
  <c r="AH11" i="1" s="1"/>
  <c r="AI12" i="1"/>
  <c r="AJ12" i="1"/>
  <c r="AJ11" i="1" s="1"/>
  <c r="AR12" i="1"/>
  <c r="AR11" i="1" s="1"/>
  <c r="AS12" i="1"/>
  <c r="AS11" i="1" s="1"/>
  <c r="AT12" i="1"/>
  <c r="AT11" i="1" s="1"/>
  <c r="AU12" i="1"/>
  <c r="AU11" i="1" s="1"/>
  <c r="AV12" i="1"/>
  <c r="AW12" i="1"/>
  <c r="AW11" i="1" s="1"/>
  <c r="AX12" i="1"/>
  <c r="AX11" i="1" s="1"/>
  <c r="AY12" i="1"/>
  <c r="AY11" i="1" s="1"/>
  <c r="BF11" i="1"/>
  <c r="BG11" i="1"/>
  <c r="BH11" i="1"/>
  <c r="BI11" i="1"/>
  <c r="BK12" i="1"/>
  <c r="BK11" i="1" s="1"/>
  <c r="BL12" i="1"/>
  <c r="BL11" i="1" s="1"/>
  <c r="BM12" i="1"/>
  <c r="BM11" i="1" s="1"/>
  <c r="BN12" i="1"/>
  <c r="BN11" i="1" s="1"/>
  <c r="AI11" i="1"/>
  <c r="AV11" i="1"/>
  <c r="BO82" i="1"/>
  <c r="AK82" i="1"/>
  <c r="AL81" i="1"/>
  <c r="AL80" i="1" s="1"/>
  <c r="AL79" i="1" s="1"/>
  <c r="AM81" i="1"/>
  <c r="AM80" i="1" s="1"/>
  <c r="AM79" i="1" s="1"/>
  <c r="AN81" i="1"/>
  <c r="AN80" i="1" s="1"/>
  <c r="AN79" i="1" s="1"/>
  <c r="AP81" i="1"/>
  <c r="AP80" i="1" s="1"/>
  <c r="AP79" i="1" s="1"/>
  <c r="AQ81" i="1"/>
  <c r="AQ80" i="1" s="1"/>
  <c r="AQ79" i="1" s="1"/>
  <c r="AR81" i="1"/>
  <c r="AR80" i="1" s="1"/>
  <c r="AR79" i="1" s="1"/>
  <c r="AS81" i="1"/>
  <c r="AS80" i="1" s="1"/>
  <c r="AS79" i="1" s="1"/>
  <c r="AT81" i="1"/>
  <c r="AT80" i="1" s="1"/>
  <c r="AT79" i="1" s="1"/>
  <c r="AU81" i="1"/>
  <c r="AU80" i="1" s="1"/>
  <c r="AU79" i="1" s="1"/>
  <c r="AV81" i="1"/>
  <c r="AV80" i="1" s="1"/>
  <c r="AV79" i="1" s="1"/>
  <c r="AW81" i="1"/>
  <c r="AW80" i="1" s="1"/>
  <c r="AW79" i="1" s="1"/>
  <c r="AX81" i="1"/>
  <c r="AX80" i="1" s="1"/>
  <c r="AX79" i="1" s="1"/>
  <c r="AY81" i="1"/>
  <c r="AY75" i="1" s="1"/>
  <c r="BE81" i="1"/>
  <c r="BE80" i="1" s="1"/>
  <c r="BE79" i="1" s="1"/>
  <c r="BF81" i="1"/>
  <c r="BF80" i="1" s="1"/>
  <c r="BF79" i="1" s="1"/>
  <c r="BG81" i="1"/>
  <c r="BG80" i="1" s="1"/>
  <c r="BG79" i="1" s="1"/>
  <c r="BH81" i="1"/>
  <c r="BH80" i="1" s="1"/>
  <c r="BH79" i="1" s="1"/>
  <c r="BI81" i="1"/>
  <c r="BI75" i="1" s="1"/>
  <c r="BK81" i="1"/>
  <c r="BK80" i="1" s="1"/>
  <c r="BK79" i="1" s="1"/>
  <c r="BL81" i="1"/>
  <c r="BL80" i="1" s="1"/>
  <c r="BL79" i="1" s="1"/>
  <c r="BM81" i="1"/>
  <c r="BM80" i="1" s="1"/>
  <c r="BM79" i="1" s="1"/>
  <c r="BN81" i="1"/>
  <c r="BN80" i="1" s="1"/>
  <c r="BN79" i="1" s="1"/>
  <c r="BP81" i="1"/>
  <c r="BO81" i="1" s="1"/>
  <c r="BO80" i="1" s="1"/>
  <c r="BO79" i="1" s="1"/>
  <c r="BQ81" i="1"/>
  <c r="BQ80" i="1" s="1"/>
  <c r="BQ79" i="1" s="1"/>
  <c r="BR81" i="1"/>
  <c r="BR80" i="1" s="1"/>
  <c r="BR79" i="1" s="1"/>
  <c r="BS81" i="1"/>
  <c r="BJ82" i="1"/>
  <c r="BJ81" i="1" s="1"/>
  <c r="BJ80" i="1" s="1"/>
  <c r="BJ79" i="1" s="1"/>
  <c r="AF82" i="1"/>
  <c r="BM10" i="1" l="1"/>
  <c r="BM84" i="1" s="1"/>
  <c r="BM85" i="1" s="1"/>
  <c r="BM75" i="1"/>
  <c r="BK75" i="1"/>
  <c r="BG75" i="1"/>
  <c r="AW75" i="1"/>
  <c r="AU75" i="1"/>
  <c r="AS75" i="1"/>
  <c r="AS10" i="1" s="1"/>
  <c r="AS84" i="1" s="1"/>
  <c r="AS85" i="1" s="1"/>
  <c r="BP80" i="1"/>
  <c r="BP79" i="1" s="1"/>
  <c r="BN75" i="1"/>
  <c r="BL75" i="1"/>
  <c r="BH75" i="1"/>
  <c r="BF75" i="1"/>
  <c r="AV75" i="1"/>
  <c r="AT75" i="1"/>
  <c r="AR75" i="1"/>
  <c r="BS80" i="1"/>
  <c r="BS79" i="1" s="1"/>
  <c r="AY80" i="1"/>
  <c r="AY79" i="1" s="1"/>
  <c r="BK10" i="1"/>
  <c r="BK84" i="1" s="1"/>
  <c r="BK85" i="1" s="1"/>
  <c r="BI80" i="1"/>
  <c r="BI79" i="1" s="1"/>
  <c r="BG10" i="1"/>
  <c r="BI10" i="1"/>
  <c r="BI84" i="1" s="1"/>
  <c r="BI85" i="1" s="1"/>
  <c r="AX75" i="1"/>
  <c r="AX10" i="1" s="1"/>
  <c r="AX84" i="1" s="1"/>
  <c r="AX85" i="1" s="1"/>
  <c r="AY10" i="1"/>
  <c r="AY84" i="1" s="1"/>
  <c r="AY85" i="1" s="1"/>
  <c r="AW10" i="1"/>
  <c r="AW84" i="1" s="1"/>
  <c r="AW85" i="1" s="1"/>
  <c r="AU10" i="1"/>
  <c r="AU84" i="1" s="1"/>
  <c r="AU85" i="1" s="1"/>
  <c r="BG84" i="1"/>
  <c r="BG85" i="1" s="1"/>
  <c r="BN10" i="1"/>
  <c r="BN84" i="1" s="1"/>
  <c r="BN85" i="1" s="1"/>
  <c r="BL10" i="1"/>
  <c r="BL84" i="1" s="1"/>
  <c r="BL85" i="1" s="1"/>
  <c r="BH10" i="1"/>
  <c r="BF10" i="1"/>
  <c r="AV10" i="1"/>
  <c r="AV84" i="1" s="1"/>
  <c r="AV85" i="1" s="1"/>
  <c r="AT10" i="1"/>
  <c r="AT84" i="1" s="1"/>
  <c r="AT85" i="1" s="1"/>
  <c r="AR10" i="1"/>
  <c r="AR84" i="1" s="1"/>
  <c r="AR85" i="1" s="1"/>
  <c r="BH84" i="1" l="1"/>
  <c r="BH85" i="1" s="1"/>
  <c r="BF84" i="1"/>
  <c r="BF85" i="1" s="1"/>
  <c r="AO81" i="1"/>
  <c r="AG81" i="1"/>
  <c r="AH81" i="1"/>
  <c r="AI81" i="1"/>
  <c r="AJ81" i="1"/>
  <c r="AI80" i="1" l="1"/>
  <c r="AI79" i="1" s="1"/>
  <c r="AI75" i="1"/>
  <c r="AH80" i="1"/>
  <c r="AH79" i="1" s="1"/>
  <c r="AH75" i="1"/>
  <c r="AO80" i="1"/>
  <c r="AO79" i="1" s="1"/>
  <c r="AK81" i="1"/>
  <c r="AK80" i="1" s="1"/>
  <c r="AK79" i="1" s="1"/>
  <c r="AG80" i="1"/>
  <c r="AG79" i="1" s="1"/>
  <c r="AG75" i="1"/>
  <c r="AJ75" i="1"/>
  <c r="AJ80" i="1"/>
  <c r="AJ79" i="1" s="1"/>
  <c r="AF81" i="1"/>
  <c r="AF80" i="1" s="1"/>
  <c r="AF79" i="1" s="1"/>
  <c r="AA83" i="1"/>
  <c r="AF83" i="1"/>
  <c r="AL83" i="1"/>
  <c r="AM83" i="1"/>
  <c r="AN83" i="1"/>
  <c r="BE83" i="1"/>
  <c r="BJ83" i="1"/>
  <c r="BP83" i="1"/>
  <c r="BQ83" i="1"/>
  <c r="AK83" i="1" l="1"/>
  <c r="AE81" i="1"/>
  <c r="AE80" i="1" l="1"/>
  <c r="AE79" i="1" s="1"/>
  <c r="AE75" i="1"/>
  <c r="AD81" i="1"/>
  <c r="AD80" i="1" l="1"/>
  <c r="AD79" i="1" s="1"/>
  <c r="AD75" i="1"/>
  <c r="AC81" i="1"/>
  <c r="AC80" i="1" l="1"/>
  <c r="AC79" i="1" s="1"/>
  <c r="AC75" i="1"/>
  <c r="AB81" i="1"/>
  <c r="AB80" i="1" l="1"/>
  <c r="AB79" i="1" s="1"/>
  <c r="AB75" i="1"/>
  <c r="AA81" i="1"/>
  <c r="AA80" i="1" l="1"/>
  <c r="AA79" i="1" s="1"/>
  <c r="BJ54" i="1"/>
  <c r="BE54" i="1"/>
  <c r="O61" i="1" l="1"/>
  <c r="P61" i="1"/>
  <c r="Q61" i="1"/>
  <c r="R61" i="1"/>
  <c r="S61" i="1"/>
  <c r="T61" i="1"/>
  <c r="U61" i="1"/>
  <c r="AB61" i="1"/>
  <c r="AB60" i="1" s="1"/>
  <c r="AB10" i="1" s="1"/>
  <c r="AB84" i="1" s="1"/>
  <c r="AC61" i="1"/>
  <c r="AC60" i="1" s="1"/>
  <c r="AC10" i="1" s="1"/>
  <c r="AC84" i="1" s="1"/>
  <c r="AD61" i="1"/>
  <c r="AD60" i="1" s="1"/>
  <c r="AD10" i="1" s="1"/>
  <c r="AD84" i="1" s="1"/>
  <c r="AE61" i="1"/>
  <c r="AE60" i="1" s="1"/>
  <c r="AE10" i="1" s="1"/>
  <c r="AE84" i="1" s="1"/>
  <c r="AG60" i="1"/>
  <c r="AG10" i="1" s="1"/>
  <c r="AG84" i="1" s="1"/>
  <c r="AH61" i="1"/>
  <c r="AH60" i="1" s="1"/>
  <c r="AH10" i="1" s="1"/>
  <c r="AH84" i="1" s="1"/>
  <c r="AI61" i="1"/>
  <c r="AI60" i="1" s="1"/>
  <c r="AI10" i="1" s="1"/>
  <c r="AI84" i="1" s="1"/>
  <c r="AJ61" i="1"/>
  <c r="AJ60" i="1" s="1"/>
  <c r="AJ10" i="1" s="1"/>
  <c r="AJ84" i="1" s="1"/>
  <c r="BS72" i="1"/>
  <c r="BS73" i="1"/>
  <c r="BS74" i="1"/>
  <c r="BS76" i="1"/>
  <c r="BS77" i="1"/>
  <c r="BS78" i="1"/>
  <c r="BS68" i="1"/>
  <c r="BS69" i="1"/>
  <c r="BS70" i="1"/>
  <c r="BS71" i="1"/>
  <c r="BS62" i="1"/>
  <c r="BS63" i="1"/>
  <c r="BS66" i="1"/>
  <c r="BS67" i="1"/>
  <c r="BS51" i="1"/>
  <c r="BS53" i="1"/>
  <c r="BS57" i="1"/>
  <c r="BS45" i="1"/>
  <c r="BS47" i="1"/>
  <c r="BS48" i="1"/>
  <c r="BS49" i="1"/>
  <c r="BS41" i="1"/>
  <c r="BS42" i="1"/>
  <c r="BS39" i="1"/>
  <c r="BS32" i="1"/>
  <c r="BS33" i="1"/>
  <c r="BS26" i="1"/>
  <c r="BS27" i="1"/>
  <c r="BS28" i="1"/>
  <c r="BS29" i="1"/>
  <c r="BS30" i="1"/>
  <c r="BS22" i="1"/>
  <c r="BS23" i="1"/>
  <c r="BS24" i="1"/>
  <c r="BS20" i="1"/>
  <c r="BS21" i="1"/>
  <c r="BS19" i="1"/>
  <c r="BS18" i="1"/>
  <c r="BS13" i="1"/>
  <c r="BS14" i="1"/>
  <c r="BR38" i="1"/>
  <c r="BR39" i="1"/>
  <c r="BR37" i="1"/>
  <c r="BR34" i="1"/>
  <c r="BR32" i="1"/>
  <c r="BR33" i="1"/>
  <c r="BR30" i="1"/>
  <c r="BR31" i="1"/>
  <c r="BR29" i="1"/>
  <c r="BR28" i="1"/>
  <c r="BR26" i="1"/>
  <c r="BR25" i="1"/>
  <c r="BR24" i="1"/>
  <c r="BR23" i="1"/>
  <c r="BR21" i="1"/>
  <c r="BR22" i="1"/>
  <c r="BR20" i="1"/>
  <c r="BR19" i="1"/>
  <c r="BR15" i="1"/>
  <c r="BR13" i="1"/>
  <c r="BR14" i="1"/>
  <c r="BS65" i="1" l="1"/>
  <c r="BS61" i="1"/>
  <c r="BR12" i="1"/>
  <c r="BR11" i="1" s="1"/>
  <c r="BS75" i="1"/>
  <c r="BS55" i="1"/>
  <c r="BS56" i="1"/>
  <c r="BS43" i="1"/>
  <c r="AA84" i="1"/>
  <c r="BS12" i="1"/>
  <c r="BS11" i="1" s="1"/>
  <c r="BQ68" i="1"/>
  <c r="BQ69" i="1"/>
  <c r="BQ70" i="1"/>
  <c r="BQ71" i="1"/>
  <c r="BQ72" i="1"/>
  <c r="BQ73" i="1"/>
  <c r="BQ76" i="1"/>
  <c r="BQ77" i="1"/>
  <c r="BQ53" i="1"/>
  <c r="BQ57" i="1"/>
  <c r="BQ56" i="1" s="1"/>
  <c r="BQ59" i="1"/>
  <c r="BQ58" i="1" s="1"/>
  <c r="BQ62" i="1"/>
  <c r="BQ63" i="1"/>
  <c r="BQ67" i="1"/>
  <c r="BQ65" i="1" s="1"/>
  <c r="BQ48" i="1"/>
  <c r="BQ49" i="1"/>
  <c r="BQ50" i="1"/>
  <c r="BQ51" i="1"/>
  <c r="BQ52" i="1"/>
  <c r="BQ41" i="1"/>
  <c r="BQ42" i="1"/>
  <c r="BQ44" i="1"/>
  <c r="BQ45" i="1"/>
  <c r="BQ47" i="1"/>
  <c r="BQ39" i="1"/>
  <c r="BQ34" i="1"/>
  <c r="BQ33" i="1"/>
  <c r="BQ32" i="1"/>
  <c r="BQ31" i="1"/>
  <c r="BQ30" i="1"/>
  <c r="BQ29" i="1"/>
  <c r="BQ28" i="1"/>
  <c r="BQ26" i="1"/>
  <c r="BQ25" i="1"/>
  <c r="BQ24" i="1"/>
  <c r="BQ21" i="1"/>
  <c r="BQ22" i="1"/>
  <c r="BQ19" i="1"/>
  <c r="BQ15" i="1"/>
  <c r="BQ13" i="1"/>
  <c r="BQ14" i="1"/>
  <c r="BP76" i="1"/>
  <c r="BP77" i="1"/>
  <c r="BP78" i="1"/>
  <c r="BP67" i="1"/>
  <c r="BO67" i="1" s="1"/>
  <c r="BP68" i="1"/>
  <c r="BO68" i="1" s="1"/>
  <c r="BP69" i="1"/>
  <c r="BO69" i="1" s="1"/>
  <c r="BP70" i="1"/>
  <c r="BO70" i="1" s="1"/>
  <c r="BP71" i="1"/>
  <c r="BO71" i="1" s="1"/>
  <c r="BP72" i="1"/>
  <c r="BO72" i="1" s="1"/>
  <c r="BP73" i="1"/>
  <c r="BO73" i="1" s="1"/>
  <c r="BP74" i="1"/>
  <c r="BO74" i="1" s="1"/>
  <c r="BP53" i="1"/>
  <c r="BP54" i="1"/>
  <c r="BP57" i="1"/>
  <c r="BP56" i="1" s="1"/>
  <c r="BP59" i="1"/>
  <c r="BP58" i="1" s="1"/>
  <c r="BP66" i="1"/>
  <c r="BP47" i="1"/>
  <c r="BP48" i="1"/>
  <c r="BP49" i="1"/>
  <c r="BP50" i="1"/>
  <c r="BP51" i="1"/>
  <c r="BP52" i="1"/>
  <c r="BP45" i="1"/>
  <c r="BP44" i="1"/>
  <c r="BP41" i="1"/>
  <c r="BO41" i="1" s="1"/>
  <c r="BP42" i="1"/>
  <c r="BO42" i="1" s="1"/>
  <c r="BP39" i="1"/>
  <c r="BP37" i="1"/>
  <c r="BP34" i="1"/>
  <c r="BP33" i="1"/>
  <c r="BP32" i="1"/>
  <c r="BP31" i="1"/>
  <c r="BP30" i="1"/>
  <c r="BP29" i="1"/>
  <c r="BP28" i="1"/>
  <c r="BP26" i="1"/>
  <c r="BP25" i="1"/>
  <c r="BP23" i="1"/>
  <c r="BP24" i="1"/>
  <c r="BP21" i="1"/>
  <c r="BO21" i="1" s="1"/>
  <c r="BP22" i="1"/>
  <c r="BP20" i="1"/>
  <c r="BP19" i="1"/>
  <c r="BP15" i="1"/>
  <c r="BP13" i="1"/>
  <c r="BP12" i="1" s="1"/>
  <c r="BP11" i="1" s="1"/>
  <c r="BP14" i="1"/>
  <c r="BO54" i="1"/>
  <c r="BO24" i="1"/>
  <c r="BO22" i="1"/>
  <c r="AO46" i="1"/>
  <c r="AO47" i="1"/>
  <c r="AO48" i="1"/>
  <c r="AO49" i="1"/>
  <c r="AO51" i="1"/>
  <c r="AO53" i="1"/>
  <c r="AO57" i="1"/>
  <c r="AO62" i="1"/>
  <c r="AO63" i="1"/>
  <c r="AO66" i="1"/>
  <c r="AO67" i="1"/>
  <c r="AO68" i="1"/>
  <c r="AO69" i="1"/>
  <c r="AO70" i="1"/>
  <c r="AO71" i="1"/>
  <c r="AO72" i="1"/>
  <c r="AO73" i="1"/>
  <c r="AO74" i="1"/>
  <c r="AO76" i="1"/>
  <c r="AO77" i="1"/>
  <c r="AO78" i="1"/>
  <c r="AN46" i="1"/>
  <c r="AN47" i="1"/>
  <c r="AN48" i="1"/>
  <c r="AN49" i="1"/>
  <c r="AN50" i="1"/>
  <c r="AN51" i="1"/>
  <c r="AN52" i="1"/>
  <c r="AN53" i="1"/>
  <c r="AN54" i="1"/>
  <c r="AN57" i="1"/>
  <c r="AN56" i="1" s="1"/>
  <c r="AN55" i="1" s="1"/>
  <c r="AN59" i="1"/>
  <c r="AN58" i="1" s="1"/>
  <c r="AN62" i="1"/>
  <c r="AN61" i="1" s="1"/>
  <c r="AN63" i="1"/>
  <c r="AN66" i="1"/>
  <c r="AN67" i="1"/>
  <c r="AN68" i="1"/>
  <c r="AN69" i="1"/>
  <c r="AN70" i="1"/>
  <c r="AN71" i="1"/>
  <c r="AN72" i="1"/>
  <c r="AN73" i="1"/>
  <c r="AN74" i="1"/>
  <c r="AN76" i="1"/>
  <c r="AN77" i="1"/>
  <c r="AN78" i="1"/>
  <c r="AM46" i="1"/>
  <c r="AM47" i="1"/>
  <c r="AM48" i="1"/>
  <c r="AM49" i="1"/>
  <c r="AM50" i="1"/>
  <c r="AM51" i="1"/>
  <c r="AM52" i="1"/>
  <c r="AM53" i="1"/>
  <c r="AM57" i="1"/>
  <c r="AM56" i="1" s="1"/>
  <c r="AM55" i="1" s="1"/>
  <c r="AM59" i="1"/>
  <c r="AM58" i="1" s="1"/>
  <c r="AM62" i="1"/>
  <c r="AM63" i="1"/>
  <c r="AK63" i="1" s="1"/>
  <c r="AM67" i="1"/>
  <c r="AM69" i="1"/>
  <c r="AM70" i="1"/>
  <c r="AM71" i="1"/>
  <c r="AM72" i="1"/>
  <c r="AM73" i="1"/>
  <c r="AM76" i="1"/>
  <c r="AM77" i="1"/>
  <c r="AL46" i="1"/>
  <c r="AK46" i="1" s="1"/>
  <c r="AL47" i="1"/>
  <c r="AK47" i="1" s="1"/>
  <c r="AL48" i="1"/>
  <c r="AL49" i="1"/>
  <c r="AK49" i="1" s="1"/>
  <c r="AL50" i="1"/>
  <c r="AK50" i="1" s="1"/>
  <c r="AL51" i="1"/>
  <c r="AL52" i="1"/>
  <c r="AK52" i="1" s="1"/>
  <c r="AL53" i="1"/>
  <c r="AK53" i="1" s="1"/>
  <c r="AL54" i="1"/>
  <c r="AL57" i="1"/>
  <c r="AL56" i="1" s="1"/>
  <c r="AL59" i="1"/>
  <c r="AL66" i="1"/>
  <c r="AL67" i="1"/>
  <c r="AK67" i="1" s="1"/>
  <c r="AL68" i="1"/>
  <c r="AK68" i="1" s="1"/>
  <c r="AL69" i="1"/>
  <c r="AK69" i="1" s="1"/>
  <c r="AL70" i="1"/>
  <c r="AK70" i="1" s="1"/>
  <c r="AL71" i="1"/>
  <c r="AK71" i="1" s="1"/>
  <c r="AL72" i="1"/>
  <c r="AK72" i="1" s="1"/>
  <c r="AL73" i="1"/>
  <c r="AK73" i="1" s="1"/>
  <c r="AL74" i="1"/>
  <c r="AK74" i="1" s="1"/>
  <c r="AL76" i="1"/>
  <c r="AL77" i="1"/>
  <c r="AL78" i="1"/>
  <c r="AK78" i="1" s="1"/>
  <c r="AL45" i="1"/>
  <c r="AM45" i="1"/>
  <c r="AN45" i="1"/>
  <c r="AO45" i="1"/>
  <c r="AO43" i="1" s="1"/>
  <c r="AL44" i="1"/>
  <c r="AM44" i="1"/>
  <c r="AM43" i="1" s="1"/>
  <c r="AN44" i="1"/>
  <c r="AN43" i="1" s="1"/>
  <c r="AL42" i="1"/>
  <c r="AM42" i="1"/>
  <c r="AN42" i="1"/>
  <c r="AO42" i="1"/>
  <c r="AL41" i="1"/>
  <c r="AM41" i="1"/>
  <c r="AN41" i="1"/>
  <c r="AO41" i="1"/>
  <c r="AL39" i="1"/>
  <c r="AM39" i="1"/>
  <c r="AN39" i="1"/>
  <c r="AO39" i="1"/>
  <c r="AL38" i="1"/>
  <c r="AM38" i="1"/>
  <c r="AN38" i="1"/>
  <c r="AO38" i="1"/>
  <c r="AL37" i="1"/>
  <c r="AM37" i="1"/>
  <c r="AN37" i="1"/>
  <c r="AN34" i="1"/>
  <c r="AM34" i="1"/>
  <c r="AL34" i="1"/>
  <c r="AL33" i="1"/>
  <c r="AM33" i="1"/>
  <c r="AN33" i="1"/>
  <c r="AL32" i="1"/>
  <c r="AM32" i="1"/>
  <c r="AN32" i="1"/>
  <c r="AO32" i="1"/>
  <c r="AK32" i="1" s="1"/>
  <c r="AL31" i="1"/>
  <c r="AM31" i="1"/>
  <c r="AN31" i="1"/>
  <c r="AL30" i="1"/>
  <c r="AM30" i="1"/>
  <c r="AN30" i="1"/>
  <c r="AO30" i="1"/>
  <c r="AL29" i="1"/>
  <c r="AM29" i="1"/>
  <c r="AN29" i="1"/>
  <c r="AO29" i="1"/>
  <c r="AL28" i="1"/>
  <c r="AM28" i="1"/>
  <c r="AN28" i="1"/>
  <c r="AO28" i="1"/>
  <c r="AO26" i="1"/>
  <c r="AN26" i="1"/>
  <c r="AM26" i="1"/>
  <c r="AL26" i="1"/>
  <c r="AL24" i="1"/>
  <c r="AM24" i="1"/>
  <c r="AN24" i="1"/>
  <c r="AO24" i="1"/>
  <c r="AL25" i="1"/>
  <c r="AM25" i="1"/>
  <c r="AN25" i="1"/>
  <c r="AL23" i="1"/>
  <c r="AN23" i="1"/>
  <c r="AK23" i="1" s="1"/>
  <c r="AL22" i="1"/>
  <c r="AM22" i="1"/>
  <c r="AN22" i="1"/>
  <c r="AO22" i="1"/>
  <c r="AL21" i="1"/>
  <c r="AM21" i="1"/>
  <c r="AN21" i="1"/>
  <c r="AO21" i="1"/>
  <c r="AL19" i="1"/>
  <c r="AM19" i="1"/>
  <c r="AN19" i="1"/>
  <c r="AO19" i="1"/>
  <c r="AL20" i="1"/>
  <c r="AN20" i="1"/>
  <c r="AK25" i="1" l="1"/>
  <c r="AK41" i="1"/>
  <c r="AL75" i="1"/>
  <c r="AL58" i="1"/>
  <c r="AK59" i="1"/>
  <c r="AK58" i="1" s="1"/>
  <c r="AM65" i="1"/>
  <c r="AK62" i="1"/>
  <c r="AM61" i="1"/>
  <c r="AM60" i="1" s="1"/>
  <c r="AN65" i="1"/>
  <c r="AN60" i="1"/>
  <c r="AO75" i="1"/>
  <c r="AK51" i="1"/>
  <c r="AK48" i="1"/>
  <c r="BP43" i="1"/>
  <c r="BP10" i="1" s="1"/>
  <c r="BP84" i="1" s="1"/>
  <c r="BP85" i="1" s="1"/>
  <c r="BP75" i="1"/>
  <c r="BQ43" i="1"/>
  <c r="BQ61" i="1"/>
  <c r="BQ60" i="1" s="1"/>
  <c r="BQ55" i="1"/>
  <c r="BS60" i="1"/>
  <c r="AK37" i="1"/>
  <c r="AK42" i="1"/>
  <c r="AK44" i="1"/>
  <c r="AL65" i="1"/>
  <c r="AL60" i="1" s="1"/>
  <c r="AK66" i="1"/>
  <c r="AK65" i="1" s="1"/>
  <c r="AK60" i="1" s="1"/>
  <c r="AL55" i="1"/>
  <c r="AK61" i="1"/>
  <c r="AN75" i="1"/>
  <c r="AO65" i="1"/>
  <c r="AO61" i="1"/>
  <c r="BO66" i="1"/>
  <c r="BO65" i="1" s="1"/>
  <c r="BP65" i="1"/>
  <c r="BP60" i="1" s="1"/>
  <c r="BP55" i="1"/>
  <c r="AO56" i="1"/>
  <c r="AO55" i="1" s="1"/>
  <c r="AL43" i="1"/>
  <c r="AK54" i="1"/>
  <c r="BS10" i="1"/>
  <c r="BQ12" i="1"/>
  <c r="BQ11" i="1" s="1"/>
  <c r="AM75" i="1"/>
  <c r="BQ75" i="1"/>
  <c r="AK45" i="1"/>
  <c r="AK43" i="1" s="1"/>
  <c r="AK33" i="1"/>
  <c r="AK20" i="1"/>
  <c r="BS84" i="1"/>
  <c r="BS85" i="1" s="1"/>
  <c r="BO23" i="1"/>
  <c r="BO25" i="1"/>
  <c r="AL15" i="1"/>
  <c r="AM15" i="1"/>
  <c r="AK15" i="1" s="1"/>
  <c r="AN15" i="1"/>
  <c r="AL14" i="1"/>
  <c r="AM14" i="1"/>
  <c r="AN14" i="1"/>
  <c r="AO14" i="1"/>
  <c r="AP14" i="1"/>
  <c r="AL13" i="1"/>
  <c r="AL12" i="1" s="1"/>
  <c r="AL11" i="1" s="1"/>
  <c r="AL10" i="1" s="1"/>
  <c r="AL84" i="1" s="1"/>
  <c r="AL85" i="1" s="1"/>
  <c r="AM13" i="1"/>
  <c r="AN13" i="1"/>
  <c r="AO13" i="1"/>
  <c r="AN12" i="1" l="1"/>
  <c r="AN11" i="1" s="1"/>
  <c r="AN10" i="1" s="1"/>
  <c r="AN84" i="1" s="1"/>
  <c r="AN85" i="1" s="1"/>
  <c r="AO12" i="1"/>
  <c r="AO11" i="1" s="1"/>
  <c r="AO60" i="1"/>
  <c r="BQ10" i="1"/>
  <c r="AM12" i="1"/>
  <c r="AM11" i="1" s="1"/>
  <c r="AM10" i="1" s="1"/>
  <c r="AM84" i="1" s="1"/>
  <c r="AM85" i="1" s="1"/>
  <c r="BQ84" i="1"/>
  <c r="BQ85" i="1" s="1"/>
  <c r="AO10" i="1"/>
  <c r="AO84" i="1" s="1"/>
  <c r="AO85" i="1" s="1"/>
  <c r="AP54" i="1"/>
  <c r="AF54" i="1"/>
  <c r="AQ78" i="1" l="1"/>
  <c r="AP78" i="1"/>
  <c r="AQ77" i="1"/>
  <c r="AP77" i="1"/>
  <c r="AQ76" i="1"/>
  <c r="AQ75" i="1" s="1"/>
  <c r="AP76" i="1"/>
  <c r="AP75" i="1" s="1"/>
  <c r="AQ74" i="1"/>
  <c r="AP74" i="1"/>
  <c r="AQ73" i="1"/>
  <c r="AP73" i="1"/>
  <c r="AQ72" i="1"/>
  <c r="AP72" i="1"/>
  <c r="AQ71" i="1"/>
  <c r="AP71" i="1"/>
  <c r="AQ70" i="1"/>
  <c r="AP70" i="1"/>
  <c r="AQ69" i="1"/>
  <c r="AP69" i="1"/>
  <c r="AQ68" i="1"/>
  <c r="AP68" i="1"/>
  <c r="AQ67" i="1"/>
  <c r="AP67" i="1"/>
  <c r="AQ66" i="1"/>
  <c r="AQ65" i="1" s="1"/>
  <c r="AP66" i="1"/>
  <c r="AP65" i="1" s="1"/>
  <c r="AQ63" i="1"/>
  <c r="AP63" i="1"/>
  <c r="AQ62" i="1"/>
  <c r="AQ61" i="1" s="1"/>
  <c r="AQ60" i="1" s="1"/>
  <c r="AP62" i="1"/>
  <c r="AP61" i="1" s="1"/>
  <c r="AP60" i="1" s="1"/>
  <c r="AQ59" i="1"/>
  <c r="AQ58" i="1" s="1"/>
  <c r="AP59" i="1"/>
  <c r="AP58" i="1" s="1"/>
  <c r="AQ57" i="1"/>
  <c r="AP57" i="1"/>
  <c r="AQ53" i="1"/>
  <c r="AP53" i="1"/>
  <c r="AQ52" i="1"/>
  <c r="AP52" i="1"/>
  <c r="AQ51" i="1"/>
  <c r="AP51" i="1"/>
  <c r="AQ50" i="1"/>
  <c r="AP50" i="1"/>
  <c r="AQ49" i="1"/>
  <c r="AP49" i="1"/>
  <c r="AQ48" i="1"/>
  <c r="AP48" i="1"/>
  <c r="AQ47" i="1"/>
  <c r="AP47" i="1"/>
  <c r="AQ46" i="1"/>
  <c r="AP46" i="1"/>
  <c r="AQ45" i="1"/>
  <c r="AP45" i="1"/>
  <c r="AQ44" i="1"/>
  <c r="AQ43" i="1" s="1"/>
  <c r="AP44" i="1"/>
  <c r="AP43" i="1" s="1"/>
  <c r="AQ42" i="1"/>
  <c r="AP42" i="1"/>
  <c r="AQ41" i="1"/>
  <c r="AP41" i="1"/>
  <c r="AQ39" i="1"/>
  <c r="AP39" i="1"/>
  <c r="AQ38" i="1"/>
  <c r="AP38" i="1"/>
  <c r="AQ37" i="1"/>
  <c r="AP37" i="1"/>
  <c r="AQ34" i="1"/>
  <c r="AP34" i="1"/>
  <c r="AQ33" i="1"/>
  <c r="AP33" i="1"/>
  <c r="AQ32" i="1"/>
  <c r="AP32" i="1"/>
  <c r="AQ31" i="1"/>
  <c r="AP31" i="1"/>
  <c r="AQ30" i="1"/>
  <c r="AP30" i="1"/>
  <c r="AQ29" i="1"/>
  <c r="AP29" i="1"/>
  <c r="AQ28" i="1"/>
  <c r="AP28" i="1"/>
  <c r="AQ26" i="1"/>
  <c r="AP26" i="1"/>
  <c r="AQ25" i="1"/>
  <c r="AP25" i="1"/>
  <c r="AQ24" i="1"/>
  <c r="AP24" i="1"/>
  <c r="AQ23" i="1"/>
  <c r="AP23" i="1"/>
  <c r="AQ22" i="1"/>
  <c r="AP22" i="1"/>
  <c r="AQ21" i="1"/>
  <c r="AP21" i="1"/>
  <c r="AQ20" i="1"/>
  <c r="AP20" i="1"/>
  <c r="AQ19" i="1"/>
  <c r="AP19" i="1"/>
  <c r="AQ18" i="1"/>
  <c r="AP18" i="1"/>
  <c r="AQ15" i="1"/>
  <c r="AP15" i="1"/>
  <c r="AQ14" i="1"/>
  <c r="AQ13" i="1"/>
  <c r="AP13" i="1"/>
  <c r="M38" i="1"/>
  <c r="M39" i="1"/>
  <c r="M40" i="1"/>
  <c r="M41" i="1"/>
  <c r="M42" i="1"/>
  <c r="M37" i="1"/>
  <c r="M67" i="1"/>
  <c r="M68" i="1"/>
  <c r="M69" i="1"/>
  <c r="M70" i="1"/>
  <c r="M71" i="1"/>
  <c r="M72" i="1"/>
  <c r="M73" i="1"/>
  <c r="M74" i="1"/>
  <c r="M18" i="1"/>
  <c r="AP55" i="1" l="1"/>
  <c r="AP56" i="1"/>
  <c r="AQ55" i="1"/>
  <c r="AQ56" i="1"/>
  <c r="AP12" i="1"/>
  <c r="AP11" i="1" s="1"/>
  <c r="AP10" i="1" s="1"/>
  <c r="AP84" i="1" s="1"/>
  <c r="AP85" i="1" s="1"/>
  <c r="AQ12" i="1"/>
  <c r="AQ11" i="1" s="1"/>
  <c r="AQ10" i="1" s="1"/>
  <c r="AQ84" i="1" s="1"/>
  <c r="AQ85" i="1" s="1"/>
  <c r="L18" i="1"/>
  <c r="L30" i="1"/>
  <c r="L14" i="1"/>
  <c r="BO20" i="1" l="1"/>
  <c r="AA46" i="1" l="1"/>
  <c r="AA53" i="1"/>
  <c r="BJ78" i="1" l="1"/>
  <c r="BO78" i="1" s="1"/>
  <c r="BE78" i="1"/>
  <c r="AF78" i="1"/>
  <c r="AA78" i="1"/>
  <c r="BJ38" i="1" l="1"/>
  <c r="BO38" i="1" s="1"/>
  <c r="BJ39" i="1"/>
  <c r="BO39" i="1" s="1"/>
  <c r="BJ41" i="1"/>
  <c r="BJ42" i="1"/>
  <c r="N58" i="1" l="1"/>
  <c r="O58" i="1"/>
  <c r="P58" i="1"/>
  <c r="Q58" i="1"/>
  <c r="R58" i="1"/>
  <c r="S58" i="1"/>
  <c r="T58" i="1"/>
  <c r="U58" i="1"/>
  <c r="AA74" i="1"/>
  <c r="AF74" i="1"/>
  <c r="BE74" i="1"/>
  <c r="BJ74" i="1"/>
  <c r="N75" i="1"/>
  <c r="O75" i="1"/>
  <c r="P75" i="1"/>
  <c r="N12" i="1" l="1"/>
  <c r="N11" i="1" s="1"/>
  <c r="O12" i="1"/>
  <c r="O11" i="1" s="1"/>
  <c r="P12" i="1"/>
  <c r="P11" i="1" s="1"/>
  <c r="Q12" i="1"/>
  <c r="Q11" i="1" s="1"/>
  <c r="R12" i="1"/>
  <c r="R11" i="1" s="1"/>
  <c r="S12" i="1"/>
  <c r="S11" i="1" s="1"/>
  <c r="T12" i="1"/>
  <c r="T11" i="1" s="1"/>
  <c r="U12" i="1"/>
  <c r="U11" i="1" s="1"/>
  <c r="M78" i="1"/>
  <c r="L78" i="1"/>
  <c r="BJ77" i="1"/>
  <c r="BO77" i="1" s="1"/>
  <c r="BJ76" i="1"/>
  <c r="BE77" i="1"/>
  <c r="BE76" i="1"/>
  <c r="AF77" i="1"/>
  <c r="AK77" i="1" s="1"/>
  <c r="AF76" i="1"/>
  <c r="AA77" i="1"/>
  <c r="AA76" i="1"/>
  <c r="M77" i="1"/>
  <c r="L77" i="1"/>
  <c r="M76" i="1"/>
  <c r="M75" i="1" s="1"/>
  <c r="L76" i="1"/>
  <c r="L75" i="1" s="1"/>
  <c r="N65" i="1"/>
  <c r="O65" i="1"/>
  <c r="P65" i="1"/>
  <c r="P60" i="1" s="1"/>
  <c r="Q65" i="1"/>
  <c r="R65" i="1"/>
  <c r="R60" i="1" s="1"/>
  <c r="S65" i="1"/>
  <c r="T65" i="1"/>
  <c r="T60" i="1" s="1"/>
  <c r="U65" i="1"/>
  <c r="BJ67" i="1"/>
  <c r="BJ68" i="1"/>
  <c r="BJ69" i="1"/>
  <c r="BJ70" i="1"/>
  <c r="BJ71" i="1"/>
  <c r="BJ72" i="1"/>
  <c r="BJ73" i="1"/>
  <c r="BE67" i="1"/>
  <c r="BE68" i="1"/>
  <c r="BE69" i="1"/>
  <c r="BE70" i="1"/>
  <c r="BE71" i="1"/>
  <c r="BE72" i="1"/>
  <c r="BE73" i="1"/>
  <c r="AF67" i="1"/>
  <c r="AF68" i="1"/>
  <c r="AF69" i="1"/>
  <c r="AF70" i="1"/>
  <c r="AF71" i="1"/>
  <c r="AF72" i="1"/>
  <c r="AF73" i="1"/>
  <c r="AA67" i="1"/>
  <c r="AA68" i="1"/>
  <c r="AA69" i="1"/>
  <c r="AA70" i="1"/>
  <c r="AA71" i="1"/>
  <c r="AA72" i="1"/>
  <c r="AA73" i="1"/>
  <c r="M66" i="1"/>
  <c r="M65" i="1" s="1"/>
  <c r="AA66" i="1"/>
  <c r="AF66" i="1"/>
  <c r="BE66" i="1"/>
  <c r="BJ66" i="1"/>
  <c r="BJ65" i="1" s="1"/>
  <c r="L69" i="1"/>
  <c r="L71" i="1"/>
  <c r="L73" i="1"/>
  <c r="L74" i="1"/>
  <c r="L67" i="1"/>
  <c r="L68" i="1"/>
  <c r="L70" i="1"/>
  <c r="L72" i="1"/>
  <c r="L66" i="1"/>
  <c r="N60" i="1"/>
  <c r="O60" i="1"/>
  <c r="Q60" i="1"/>
  <c r="S60" i="1"/>
  <c r="U60" i="1"/>
  <c r="BJ63" i="1"/>
  <c r="BJ62" i="1"/>
  <c r="BE63" i="1"/>
  <c r="BE62" i="1"/>
  <c r="AF63" i="1"/>
  <c r="AF62" i="1"/>
  <c r="AA63" i="1"/>
  <c r="AA62" i="1"/>
  <c r="BE61" i="1" l="1"/>
  <c r="BE60" i="1" s="1"/>
  <c r="BJ61" i="1"/>
  <c r="BE65" i="1"/>
  <c r="AF65" i="1"/>
  <c r="BJ60" i="1"/>
  <c r="AF75" i="1"/>
  <c r="BO76" i="1"/>
  <c r="BO75" i="1" s="1"/>
  <c r="BJ75" i="1"/>
  <c r="BE75" i="1"/>
  <c r="AA75" i="1"/>
  <c r="AK76" i="1"/>
  <c r="AK75" i="1" s="1"/>
  <c r="AA61" i="1"/>
  <c r="AF61" i="1"/>
  <c r="AF60" i="1" s="1"/>
  <c r="BO60" i="1"/>
  <c r="L65" i="1"/>
  <c r="AA65" i="1"/>
  <c r="M63" i="1"/>
  <c r="L63" i="1"/>
  <c r="M62" i="1"/>
  <c r="M61" i="1" s="1"/>
  <c r="L62" i="1"/>
  <c r="L61" i="1" s="1"/>
  <c r="BJ59" i="1"/>
  <c r="BJ58" i="1" s="1"/>
  <c r="BE59" i="1"/>
  <c r="BE58" i="1" s="1"/>
  <c r="AF59" i="1"/>
  <c r="AF58" i="1" s="1"/>
  <c r="AA59" i="1"/>
  <c r="AA58" i="1" s="1"/>
  <c r="M59" i="1"/>
  <c r="M58" i="1" s="1"/>
  <c r="L59" i="1"/>
  <c r="L58" i="1" s="1"/>
  <c r="BJ57" i="1"/>
  <c r="BJ56" i="1" s="1"/>
  <c r="BE57" i="1"/>
  <c r="AF57" i="1"/>
  <c r="AF56" i="1" s="1"/>
  <c r="AA57" i="1"/>
  <c r="AA56" i="1" s="1"/>
  <c r="M57" i="1"/>
  <c r="M56" i="1" s="1"/>
  <c r="L57" i="1"/>
  <c r="L56" i="1" s="1"/>
  <c r="BJ45" i="1"/>
  <c r="BO45" i="1" s="1"/>
  <c r="BJ47" i="1"/>
  <c r="BO47" i="1" s="1"/>
  <c r="BJ48" i="1"/>
  <c r="BO48" i="1" s="1"/>
  <c r="BJ49" i="1"/>
  <c r="BO49" i="1" s="1"/>
  <c r="BJ50" i="1"/>
  <c r="BJ51" i="1"/>
  <c r="BO51" i="1" s="1"/>
  <c r="BJ52" i="1"/>
  <c r="BO52" i="1" s="1"/>
  <c r="BJ53" i="1"/>
  <c r="BO53" i="1" s="1"/>
  <c r="BJ44" i="1"/>
  <c r="BE45" i="1"/>
  <c r="BE47" i="1"/>
  <c r="BE48" i="1"/>
  <c r="BE49" i="1"/>
  <c r="BE50" i="1"/>
  <c r="BE51" i="1"/>
  <c r="BE52" i="1"/>
  <c r="BE53" i="1"/>
  <c r="BE44" i="1"/>
  <c r="AF45" i="1"/>
  <c r="AF46" i="1"/>
  <c r="AF47" i="1"/>
  <c r="AF48" i="1"/>
  <c r="AF49" i="1"/>
  <c r="AF50" i="1"/>
  <c r="AF51" i="1"/>
  <c r="AF52" i="1"/>
  <c r="AF53" i="1"/>
  <c r="AF44" i="1"/>
  <c r="AA45" i="1"/>
  <c r="AA47" i="1"/>
  <c r="AA48" i="1"/>
  <c r="AA49" i="1"/>
  <c r="AA50" i="1"/>
  <c r="AA51" i="1"/>
  <c r="AA52" i="1"/>
  <c r="AA44" i="1"/>
  <c r="N56" i="1"/>
  <c r="N55" i="1" s="1"/>
  <c r="O56" i="1"/>
  <c r="O55" i="1" s="1"/>
  <c r="P56" i="1"/>
  <c r="P55" i="1" s="1"/>
  <c r="Q56" i="1"/>
  <c r="Q55" i="1" s="1"/>
  <c r="R56" i="1"/>
  <c r="R55" i="1" s="1"/>
  <c r="S56" i="1"/>
  <c r="S55" i="1" s="1"/>
  <c r="T56" i="1"/>
  <c r="T55" i="1" s="1"/>
  <c r="U56" i="1"/>
  <c r="U55" i="1" s="1"/>
  <c r="M45" i="1"/>
  <c r="M46" i="1"/>
  <c r="M47" i="1"/>
  <c r="M48" i="1"/>
  <c r="M49" i="1"/>
  <c r="M50" i="1"/>
  <c r="M51" i="1"/>
  <c r="M52" i="1"/>
  <c r="M53" i="1"/>
  <c r="L45" i="1"/>
  <c r="L46" i="1"/>
  <c r="L47" i="1"/>
  <c r="L48" i="1"/>
  <c r="L49" i="1"/>
  <c r="L50" i="1"/>
  <c r="L51" i="1"/>
  <c r="L52" i="1"/>
  <c r="L53" i="1"/>
  <c r="M44" i="1"/>
  <c r="L44" i="1"/>
  <c r="L38" i="1"/>
  <c r="L39" i="1"/>
  <c r="L40" i="1"/>
  <c r="L41" i="1"/>
  <c r="L42" i="1"/>
  <c r="L37" i="1"/>
  <c r="M34" i="1"/>
  <c r="L34" i="1"/>
  <c r="M14" i="1"/>
  <c r="M15" i="1"/>
  <c r="M19" i="1"/>
  <c r="M20" i="1"/>
  <c r="M21" i="1"/>
  <c r="M22" i="1"/>
  <c r="M23" i="1"/>
  <c r="M24" i="1"/>
  <c r="M25" i="1"/>
  <c r="M26" i="1"/>
  <c r="M28" i="1"/>
  <c r="M29" i="1"/>
  <c r="M30" i="1"/>
  <c r="M31" i="1"/>
  <c r="M32" i="1"/>
  <c r="M33" i="1"/>
  <c r="L15" i="1"/>
  <c r="L19" i="1"/>
  <c r="L20" i="1"/>
  <c r="L21" i="1"/>
  <c r="L22" i="1"/>
  <c r="L23" i="1"/>
  <c r="L24" i="1"/>
  <c r="L25" i="1"/>
  <c r="L26" i="1"/>
  <c r="L28" i="1"/>
  <c r="L29" i="1"/>
  <c r="L31" i="1"/>
  <c r="L32" i="1"/>
  <c r="L33" i="1"/>
  <c r="M13" i="1"/>
  <c r="L13" i="1"/>
  <c r="BJ37" i="1"/>
  <c r="BO37" i="1" s="1"/>
  <c r="BJ34" i="1"/>
  <c r="BO34" i="1" s="1"/>
  <c r="BJ14" i="1"/>
  <c r="BJ15" i="1"/>
  <c r="BO15" i="1" s="1"/>
  <c r="BJ19" i="1"/>
  <c r="BO19" i="1" s="1"/>
  <c r="BJ20" i="1"/>
  <c r="BJ21" i="1"/>
  <c r="BJ22" i="1"/>
  <c r="BJ23" i="1"/>
  <c r="BJ24" i="1"/>
  <c r="BJ25" i="1"/>
  <c r="BJ26" i="1"/>
  <c r="BO26" i="1" s="1"/>
  <c r="BJ28" i="1"/>
  <c r="BO28" i="1" s="1"/>
  <c r="BJ29" i="1"/>
  <c r="BO29" i="1" s="1"/>
  <c r="BJ30" i="1"/>
  <c r="BO30" i="1" s="1"/>
  <c r="BJ31" i="1"/>
  <c r="BO31" i="1" s="1"/>
  <c r="BJ32" i="1"/>
  <c r="BO32" i="1" s="1"/>
  <c r="BJ33" i="1"/>
  <c r="BO33" i="1" s="1"/>
  <c r="BJ13" i="1"/>
  <c r="BO13" i="1" s="1"/>
  <c r="BE38" i="1"/>
  <c r="BE39" i="1"/>
  <c r="BE41" i="1"/>
  <c r="BE42" i="1"/>
  <c r="BE37" i="1"/>
  <c r="BE34" i="1"/>
  <c r="BE14" i="1"/>
  <c r="BE15" i="1"/>
  <c r="BE19" i="1"/>
  <c r="BE20" i="1"/>
  <c r="BE21" i="1"/>
  <c r="BE22" i="1"/>
  <c r="BE23" i="1"/>
  <c r="BE24" i="1"/>
  <c r="BE25" i="1"/>
  <c r="BE28" i="1"/>
  <c r="BE29" i="1"/>
  <c r="BE30" i="1"/>
  <c r="BE31" i="1"/>
  <c r="BE32" i="1"/>
  <c r="BE33" i="1"/>
  <c r="BE13" i="1"/>
  <c r="AF38" i="1"/>
  <c r="AK38" i="1" s="1"/>
  <c r="AF39" i="1"/>
  <c r="AK39" i="1" s="1"/>
  <c r="AF40" i="1"/>
  <c r="AF41" i="1"/>
  <c r="AF42" i="1"/>
  <c r="AF37" i="1"/>
  <c r="AF34" i="1"/>
  <c r="AK34" i="1" s="1"/>
  <c r="AF14" i="1"/>
  <c r="AK14" i="1" s="1"/>
  <c r="AF15" i="1"/>
  <c r="AF19" i="1"/>
  <c r="AK19" i="1" s="1"/>
  <c r="AF20" i="1"/>
  <c r="AF21" i="1"/>
  <c r="AK21" i="1" s="1"/>
  <c r="AF22" i="1"/>
  <c r="AK22" i="1" s="1"/>
  <c r="AF23" i="1"/>
  <c r="AF24" i="1"/>
  <c r="AK24" i="1" s="1"/>
  <c r="AF25" i="1"/>
  <c r="AF26" i="1"/>
  <c r="AK26" i="1" s="1"/>
  <c r="AF28" i="1"/>
  <c r="AK28" i="1" s="1"/>
  <c r="AF29" i="1"/>
  <c r="AK29" i="1" s="1"/>
  <c r="AF30" i="1"/>
  <c r="AK30" i="1" s="1"/>
  <c r="AF31" i="1"/>
  <c r="AK31" i="1" s="1"/>
  <c r="AF32" i="1"/>
  <c r="AF33" i="1"/>
  <c r="AF13" i="1"/>
  <c r="AK13" i="1" s="1"/>
  <c r="AA38" i="1"/>
  <c r="AA39" i="1"/>
  <c r="AA40" i="1"/>
  <c r="AA41" i="1"/>
  <c r="AA42" i="1"/>
  <c r="AA37" i="1"/>
  <c r="AA34" i="1"/>
  <c r="AA32" i="1"/>
  <c r="AA33" i="1"/>
  <c r="AA14" i="1"/>
  <c r="AA15" i="1"/>
  <c r="AA19" i="1"/>
  <c r="AA20" i="1"/>
  <c r="AA21" i="1"/>
  <c r="AA22" i="1"/>
  <c r="AA23" i="1"/>
  <c r="AA24" i="1"/>
  <c r="AA25" i="1"/>
  <c r="AA26" i="1"/>
  <c r="AA28" i="1"/>
  <c r="AA29" i="1"/>
  <c r="AA30" i="1"/>
  <c r="AA31" i="1"/>
  <c r="AA13" i="1"/>
  <c r="BJ43" i="1" l="1"/>
  <c r="BE56" i="1"/>
  <c r="BE55" i="1" s="1"/>
  <c r="M43" i="1"/>
  <c r="L43" i="1"/>
  <c r="BJ55" i="1"/>
  <c r="AF43" i="1"/>
  <c r="BE43" i="1"/>
  <c r="AA43" i="1"/>
  <c r="AK57" i="1"/>
  <c r="AF55" i="1"/>
  <c r="BO14" i="1"/>
  <c r="BO12" i="1" s="1"/>
  <c r="BO11" i="1" s="1"/>
  <c r="BJ12" i="1"/>
  <c r="BJ11" i="1" s="1"/>
  <c r="AK12" i="1"/>
  <c r="AK11" i="1" s="1"/>
  <c r="AF12" i="1"/>
  <c r="AF11" i="1" s="1"/>
  <c r="BE12" i="1"/>
  <c r="BE11" i="1" s="1"/>
  <c r="BO57" i="1"/>
  <c r="BO56" i="1" s="1"/>
  <c r="M60" i="1"/>
  <c r="BO59" i="1"/>
  <c r="BO58" i="1" s="1"/>
  <c r="BO44" i="1"/>
  <c r="AA55" i="1"/>
  <c r="M55" i="1"/>
  <c r="AA60" i="1"/>
  <c r="L12" i="1"/>
  <c r="L11" i="1" s="1"/>
  <c r="T10" i="1"/>
  <c r="R10" i="1"/>
  <c r="P10" i="1"/>
  <c r="N10" i="1"/>
  <c r="U10" i="1"/>
  <c r="S10" i="1"/>
  <c r="Q10" i="1"/>
  <c r="O10" i="1"/>
  <c r="M12" i="1"/>
  <c r="M11" i="1" s="1"/>
  <c r="L55" i="1"/>
  <c r="L60" i="1"/>
  <c r="AA12" i="1"/>
  <c r="AA11" i="1" s="1"/>
  <c r="AK56" i="1" l="1"/>
  <c r="AK55" i="1" s="1"/>
  <c r="AK10" i="1" s="1"/>
  <c r="AK84" i="1" s="1"/>
  <c r="AK85" i="1" s="1"/>
  <c r="BE10" i="1"/>
  <c r="BE84" i="1" s="1"/>
  <c r="BE85" i="1" s="1"/>
  <c r="BO55" i="1"/>
  <c r="BJ10" i="1"/>
  <c r="BJ84" i="1" s="1"/>
  <c r="BJ85" i="1" s="1"/>
  <c r="AF10" i="1"/>
  <c r="AF84" i="1" s="1"/>
  <c r="O84" i="1"/>
  <c r="O85" i="1" s="1"/>
  <c r="S84" i="1"/>
  <c r="S85" i="1" s="1"/>
  <c r="N84" i="1"/>
  <c r="N85" i="1" s="1"/>
  <c r="U84" i="1"/>
  <c r="Q84" i="1"/>
  <c r="Q85" i="1" s="1"/>
  <c r="P84" i="1"/>
  <c r="P85" i="1" s="1"/>
  <c r="R84" i="1"/>
  <c r="R85" i="1" s="1"/>
  <c r="T84" i="1"/>
  <c r="T85" i="1" s="1"/>
  <c r="M10" i="1"/>
  <c r="L10" i="1"/>
  <c r="AA10" i="1"/>
  <c r="U85" i="1" l="1"/>
  <c r="M84" i="1"/>
  <c r="M85" i="1" s="1"/>
  <c r="L84" i="1"/>
  <c r="L85" i="1" s="1"/>
  <c r="AE85" i="1"/>
  <c r="AD85" i="1"/>
  <c r="AF85" i="1"/>
  <c r="AB85" i="1"/>
  <c r="AI85" i="1"/>
  <c r="AC85" i="1"/>
  <c r="AJ85" i="1"/>
  <c r="AG85" i="1"/>
  <c r="AH85" i="1"/>
  <c r="AA85" i="1" l="1"/>
  <c r="BR85" i="1"/>
  <c r="BR83" i="1"/>
  <c r="BO83" i="1" s="1"/>
  <c r="BR78" i="1" l="1"/>
  <c r="BR77" i="1" s="1"/>
  <c r="BR76" i="1" s="1"/>
  <c r="BR75" i="1" s="1"/>
  <c r="BR74" i="1" s="1"/>
  <c r="BR73" i="1" s="1"/>
  <c r="BR72" i="1" s="1"/>
  <c r="BR71" i="1" s="1"/>
  <c r="BR70" i="1" s="1"/>
  <c r="BR69" i="1" s="1"/>
  <c r="BR68" i="1" s="1"/>
  <c r="BR67" i="1" s="1"/>
  <c r="BR66" i="1" s="1"/>
  <c r="BR65" i="1" s="1"/>
  <c r="BR63" i="1" s="1"/>
  <c r="BR62" i="1" s="1"/>
  <c r="BR61" i="1" s="1"/>
  <c r="BR60" i="1" s="1"/>
  <c r="BR59" i="1" s="1"/>
  <c r="BR58" i="1" s="1"/>
  <c r="BR57" i="1" s="1"/>
  <c r="BR56" i="1" s="1"/>
  <c r="BR55" i="1" s="1"/>
  <c r="BR54" i="1" s="1"/>
  <c r="BR53" i="1" s="1"/>
  <c r="BR52" i="1" s="1"/>
  <c r="BR51" i="1" s="1"/>
  <c r="BR50" i="1" s="1"/>
  <c r="BO50" i="1" s="1"/>
  <c r="BO43" i="1" s="1"/>
  <c r="BR49" i="1" l="1"/>
  <c r="BR48" i="1" s="1"/>
  <c r="BR47" i="1" s="1"/>
  <c r="BR45" i="1" s="1"/>
  <c r="BR44" i="1" s="1"/>
  <c r="BR43" i="1" l="1"/>
  <c r="BR10" i="1" s="1"/>
  <c r="BO10" i="1" s="1"/>
  <c r="BO84" i="1" s="1"/>
  <c r="BO85" i="1" s="1"/>
</calcChain>
</file>

<file path=xl/sharedStrings.xml><?xml version="1.0" encoding="utf-8"?>
<sst xmlns="http://schemas.openxmlformats.org/spreadsheetml/2006/main" count="749" uniqueCount="382">
  <si>
    <t/>
  </si>
  <si>
    <t>Единица измерения: тыс руб (с точностью до первого десятичного знака)</t>
  </si>
  <si>
    <t>Наименование полномочия, расходного обязательства</t>
  </si>
  <si>
    <t>Правовое основание финансового обеспечения расходного полномочия субъекта Российской Федерации</t>
  </si>
  <si>
    <t>Объем средств на исполнение расходного обязательства муниципального образования</t>
  </si>
  <si>
    <t>в т.ч. объем средств на исполнение расходного обязательства без учета расходов на осуществление капитальных вложений в объекты муниципальной собственности</t>
  </si>
  <si>
    <t>Российской Федерации</t>
  </si>
  <si>
    <t>субъекта Российской Федерации</t>
  </si>
  <si>
    <t xml:space="preserve">плановый период </t>
  </si>
  <si>
    <t>Код расхода по БК</t>
  </si>
  <si>
    <t>Всего</t>
  </si>
  <si>
    <t xml:space="preserve">в т.ч. за счет целевых средств федерального бюджета </t>
  </si>
  <si>
    <t>в т.ч. за счет целевых средств регионального бюджета</t>
  </si>
  <si>
    <t>в т.ч. за счет прочих безвозмездных поступлений, включая средства Фондов</t>
  </si>
  <si>
    <t>в т.ч. за счет средств местных бюджетов</t>
  </si>
  <si>
    <t>в т.ч. за счет целевых средств федерального бюджета</t>
  </si>
  <si>
    <t>Код строки</t>
  </si>
  <si>
    <t>утвержденные бюджетные назначения</t>
  </si>
  <si>
    <t>исполнено</t>
  </si>
  <si>
    <t>за счет целевых  средств федерального бюджета</t>
  </si>
  <si>
    <t>1</t>
  </si>
  <si>
    <t>2</t>
  </si>
  <si>
    <t>3</t>
  </si>
  <si>
    <t>4</t>
  </si>
  <si>
    <t>5</t>
  </si>
  <si>
    <t>6</t>
  </si>
  <si>
    <t>31</t>
  </si>
  <si>
    <t>32</t>
  </si>
  <si>
    <t>33</t>
  </si>
  <si>
    <t>34</t>
  </si>
  <si>
    <t>35</t>
  </si>
  <si>
    <t>36</t>
  </si>
  <si>
    <t>37</t>
  </si>
  <si>
    <t>38</t>
  </si>
  <si>
    <t>39</t>
  </si>
  <si>
    <t>40</t>
  </si>
  <si>
    <t>41</t>
  </si>
  <si>
    <t>42</t>
  </si>
  <si>
    <t>43</t>
  </si>
  <si>
    <t>44</t>
  </si>
  <si>
    <t>45</t>
  </si>
  <si>
    <t>46</t>
  </si>
  <si>
    <t>47</t>
  </si>
  <si>
    <t>48</t>
  </si>
  <si>
    <t>49</t>
  </si>
  <si>
    <t>50</t>
  </si>
  <si>
    <t>51</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</si>
  <si>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</si>
  <si>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</si>
  <si>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</si>
  <si>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</si>
  <si>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</si>
  <si>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</si>
  <si>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</si>
  <si>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</si>
  <si>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</si>
  <si>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</si>
  <si>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</si>
  <si>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</si>
  <si>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</si>
  <si>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</si>
  <si>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</si>
  <si>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</si>
  <si>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</si>
  <si>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</si>
  <si>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</si>
  <si>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</si>
  <si>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</si>
  <si>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</si>
  <si>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</si>
  <si>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</si>
  <si>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</si>
  <si>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</si>
  <si>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</si>
  <si>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</si>
  <si>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</si>
  <si>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</si>
  <si>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</si>
  <si>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</si>
  <si>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</si>
  <si>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</si>
  <si>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</si>
  <si>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</si>
  <si>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</si>
  <si>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</si>
  <si>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</si>
  <si>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1. Расходные обязательства, возникшие в результате принятия нормативных правовых актов муниципального района, заключения договоров (соглашений), всего
из них:</t>
  </si>
  <si>
    <t>1000</t>
  </si>
  <si>
    <t>X</t>
  </si>
  <si>
    <t>1.1.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вопросов местного значения муниципального района, всего</t>
  </si>
  <si>
    <t>1001</t>
  </si>
  <si>
    <t>1.1.1. по перечню, предусмотренному частью 1 статьи 15 и частью 4 статьи 14 Федерального закона от 6 октября 2003 г. № 131-ФЗ «Об общих принципах организации местного самоуправления в Российской Федерации», всего</t>
  </si>
  <si>
    <t>1002</t>
  </si>
  <si>
    <t>1.2.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полномочий органов местного самоуправления муниципального района по решению вопросов местного значения муниципального района, по перечню, предусмотренному частью 1 статьи 17 Федерального закона от 6 октября 2003 г. № 131-ФЗ «Об общих принципах организации местного самоуправления в Российской Федерации», всего</t>
  </si>
  <si>
    <t>1200</t>
  </si>
  <si>
    <t>1.3.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права на решение вопросов, не отнесенных к вопросам местного значения муниципального района, всего</t>
  </si>
  <si>
    <t>1300</t>
  </si>
  <si>
    <t>1.3.1. по перечню, предусмотренному Федеральным законом  от 6 октября 2003 г. № 131-ФЗ «Об общих принципах организации местного самоуправления в Российской Федерации», всего</t>
  </si>
  <si>
    <t>1301</t>
  </si>
  <si>
    <t>1.3.3. по реализации права устанавливать за счет местного бюджета дополнительные меры социальной поддержки и социальной помощи для отдельных категорий граждан вне зависимости от наличия в федеральных законах положений, устанавливающих указанное право, всего</t>
  </si>
  <si>
    <t>1500</t>
  </si>
  <si>
    <t>1.4. Расходные обязательства, возникшие в результате принятия нормативных правовых актов муниципального района, заключения договоров (соглашений) в рамках реализации органами местного самоуправления муниципального района отдельных государственных полномочий, переданных органами государственной власти Российской Федерации и (или) органами государственной власти субъекта Российской Федерации, всего</t>
  </si>
  <si>
    <t>1700</t>
  </si>
  <si>
    <t>1.4.1. за счет субвенций, предоставленных из федерального бюджета, всего</t>
  </si>
  <si>
    <t>1701</t>
  </si>
  <si>
    <t>1.4.2. за счет субвенций, предоставленных из бюджета субъекта Российской Федерации, всего</t>
  </si>
  <si>
    <t>1800</t>
  </si>
  <si>
    <t>1.5. отдельные государственные полномочия, не переданные, но осуществляемые органами местного самоуправления муниципального района за счет субвенций из бюджета субъекта Российской Федерации</t>
  </si>
  <si>
    <t>2000</t>
  </si>
  <si>
    <t>1.7. Условно утвержденные расходы на первый и второй годы планового периода в соответствии с решением о местном бюджете муниципальног района</t>
  </si>
  <si>
    <t>2400</t>
  </si>
  <si>
    <t xml:space="preserve"> Итого расходных обязательств муниципальных образований, без учета внутренних оборотов</t>
  </si>
  <si>
    <t>10600</t>
  </si>
  <si>
    <t xml:space="preserve"> Итого расходных обязательств муниципальных образований</t>
  </si>
  <si>
    <t>10700</t>
  </si>
  <si>
    <t>муниципального образования</t>
  </si>
  <si>
    <t>Раздел, подраздел</t>
  </si>
  <si>
    <t>РЕЕСТР  РАСХОДНЫХ  ОБЯЗАТЕЛЬСТВ  СЕВЕРО-ЕНИСЕЙСКОГО РАЙОНА</t>
  </si>
  <si>
    <t>1.1.1.3. владение, пользование и распоряжение имуществом, находящимся в муниципальной собственности муниципального района</t>
  </si>
  <si>
    <t>1.1.1.8.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 (в части автомобильного транспорта)</t>
  </si>
  <si>
    <t>1.1.1.13. участие в предупреждении и ликвидации последствий чрезвычайных ситуаций на территории муниципального района</t>
  </si>
  <si>
    <t>1.1.1.17. организация предоставления общедоступного и бесплатного дошкольного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создание условий для осуществления присмотра и ухода за детьми, содержания детей в муниципальных образовательных организациях</t>
  </si>
  <si>
    <t>1.1.1.19. организация предоставления общедоступного и бесплатного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(в части начального общего, основного общего, среднего общего образования в муниципальных общеобразовательных организациях в сельской местности)</t>
  </si>
  <si>
    <t>1.1.1.20.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t>
  </si>
  <si>
    <t>1.1.1.21. осуществление в пределах своих полномочий мероприятий по обеспечению организации отдыха детей в каникулярное время, включая мероприятия по обеспечению безопасности их жизни и здоровья</t>
  </si>
  <si>
    <t>1.1.1.22. организация предоставления общедоступного и бесплатного дошкольного, начального общего, основного общего, среднего общего образования по основным общеобразовательным программам в муниципальных образовательных организациях (за исключением полномочий по финансовому обеспечению реализации основных общеобразовательных программ в соответствии с федеральными государственными образовательными стандартами), организация предоставления дополнительного образования детей в муниципальных образовательных организациях (за исключением дополнительного образования детей, финансовое обеспечение которого осуществляется органами государственной власти субъекта Российской Федерации), создание условий для осуществления присмотра и ухода за детьми, содержания детей в муниципальных образовательных организациях (в части обеспечения деятельности прочих учреждений образования (централизованные бухгалтерии, межшкольные учебные комбинаты, хозяйственные эксплуатационные конторы и другие))</t>
  </si>
  <si>
    <t>1.1.1.24. участие в организации деятельности по сбору (в том числе раздельному сбору), транспортированию, обработке, утилизации, обезвреживанию, захоронению твердых коммунальных отходов на территориях соответствующих муниципальных районов</t>
  </si>
  <si>
    <t>1.1.1.25. утверждение схем территориального планирования муниципального района, утверждение подготовленной на основе схемы территориального планирования муниципального района документации по планировке территории, ведение информационной системы обеспечения градостроительной деятельности, осуществляемой на территории муниципального района, резервирование и изъятие земельных участков в границах муниципального района для муниципальных нужд</t>
  </si>
  <si>
    <t>1.1.1.30. создание условий для обеспечения поселений, входящих в состав муниципального района, услугами связи, общественного питания, торговли и бытового обслуживания</t>
  </si>
  <si>
    <t>1.1.1.32. создание условий для обеспечения поселений, входящих в состав муниципального района, услугами по организации досуга и услугами организаций культуры</t>
  </si>
  <si>
    <t>1.1.1.39. создание условий для расширения рынка сельскохозяйственной продукции, сырья и продовольствия</t>
  </si>
  <si>
    <t>1.1.1.42. содействие развитию малого и среднего предпринимательства</t>
  </si>
  <si>
    <t>1.1.1.44. обеспечение условий для развития на территории муниципального района физической культуры, школьного спорта и массового спорта</t>
  </si>
  <si>
    <t>1.1.1.45. организация проведения официальных физкультурно-оздоровительных и спортивных мероприятий муниципального района</t>
  </si>
  <si>
    <t>1.1.1.46. организация и осуществление мероприятий межпоселенческого характера по работе с детьми и молодежью</t>
  </si>
  <si>
    <t>1.1.1.54. организация в границах сельского поселения электро-, тепло-, газо- и водоснабжения населения, водоотведения, снабжения населения топливом в пределах полномочий, установленных законодательством Российской Федерации</t>
  </si>
  <si>
    <t>1.1.1.56. дорожная деятельность в отношении автомобильных дорог местного значения в границах населенных пунктов сельского поселения и обеспечение безопасности дорожного движения на них, включая создание и обеспечение функционирования парковок (парковочных мест), осуществление муниципального контроля за сохранностью автомобильных дорог местного значения в границах населенных пунктов сельского поселения,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 на территории сельского поселения</t>
  </si>
  <si>
    <t>1.1.1.57. обеспечение проживающих в сельском поселении и нуждающихся в жилых помещениях малоимущих граждан жилыми помещениями, организация строительства и содержания муниципального жилищного фонда, создание условий для жилищного строительства, осуществление муниципального жилищного контроля, а также иных полномочий органов местного самоуправления в соответствии с жилищным законодательством на территории сельского поселения</t>
  </si>
  <si>
    <t>1.1.1.66. организация библиотечного обслуживания населения, комплектование и обеспечение сохранности библиотечных фондов библиотек сельского поселения</t>
  </si>
  <si>
    <t>1.1.1.69. создание условий для массового отдыха жителей сельского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 на территории сельского поселения</t>
  </si>
  <si>
    <t>1.1.1.72. организация ритуальных услуг и содержание мест захоронения на территории сельского поселения</t>
  </si>
  <si>
    <t>1.1.1.74. создание, содержание и организация деятельности аварийно-спасательных служб и (или) аварийно-спасательных формирований на территории сельского поселения</t>
  </si>
  <si>
    <t>1.2.1.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</si>
  <si>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1.2.2.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</si>
  <si>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1.2.4. обслуживание долговых обязательств в части процентов, пеней и штрафных санкций по бюджетным кредитам, полученным из региональных бюджетов</t>
  </si>
  <si>
    <t>1.2.8. создание муниципальных учреждений, осуществление финансового обеспечения деятельности муниципальных казенных учреждений и финансового обеспечения выполнения муниципального задания бюджетными и автономными муниципальными учреждениями, а также осуществление закупок товаров, работ, услуг для обеспечения муниципальных нужд (в части общеотраслевых учреждений)</t>
  </si>
  <si>
    <t>1.2.13. организационное и материально-техническое обеспечение подготовки и проведения муниципальных выборов, местного референдума, голосования по отзыву депутата, члена выборного органа местного самоуправления, выборного должностного лица местного самоуправления, голосования по вопросам изменения границ муниципального образования, преобразования муниципального образования</t>
  </si>
  <si>
    <t>1.2.17. учреждение печатного средства массовой информации для опубликования муниципальных правовых актов, обсуждения проектов муниципальных правовых актов по вопросам местного значения, доведения до сведения жителей муниципального образования официальной информации о социально-экономическом и культурном развитии муниципального образования, о развитии его общественной инфраструктуры и иной официальной информации</t>
  </si>
  <si>
    <t>1.2.19. организация профессионального образования и дополнительного профессионального образования выборных должностных лиц местного самоуправления, членов выборных органов местного самоуправления, депутатов представительных органов муниципальных образований, муниципальных служащих и работников муниципальных учреждений, организация подготовки кадров для муниципальной службы в порядке, предусмотренном законодательством Российской Федерации об образовании и законодательством Российской Федерации о муниципальной службе</t>
  </si>
  <si>
    <t>1.2.21. установление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 статьи 325 и 326 Трудового кодекса Российской Федерации</t>
  </si>
  <si>
    <t>1.2.23. предоставление доплаты за выслугу лет к трудовой пенсии муниципальным служащим за счет средств местного бюджета</t>
  </si>
  <si>
    <t>1.3.1.1. создание музеев муниципального района</t>
  </si>
  <si>
    <t>1.3.3.2. обеспечение мер социальной поддержки населения</t>
  </si>
  <si>
    <t>1.4.1.2. по составлению (изменению) списков кандидатов в присяжные заседатели</t>
  </si>
  <si>
    <t>1.4.1.21. на осуществление первичного воинского учета на территориях, где отсутствуют военные комиссариаты</t>
  </si>
  <si>
    <t>1.4.2.1. на материально-техническое и финансовое обеспечение деятельности органов местного самоуправления без учета вопросов оплаты труда работников органов местного самоуправления</t>
  </si>
  <si>
    <t>1.4.2.2. на материально-техническое и финансовое обеспечение деятельности органов местного самоуправления в части вопросов оплаты труда работников органов местного самоуправления</t>
  </si>
  <si>
    <t>1.4.2.28.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осуществление контроля за использованием и сохранностью жилых помещений, нанимателями или членами семей нанимателей по договорам социального найма либо собственниками которых являются дети-сироты и дети, оставшиеся без попечения родителей, за обеспечением надлежащего санитарного и технического состояния жилых помещений, а также осуществления контроля за распоряжением ими</t>
  </si>
  <si>
    <t>1.4.2.36.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льготным категориям граждан)</t>
  </si>
  <si>
    <t>1.4.2.37. на социальную поддержку и социальное обслуживание граждан пожилого возраста и инвалидов, граждан, находящихся в трудной жизненной ситуации, а также детей-сирот, безнадзорных детей, детей, оставшихся без попечения родителей (за исключением детей, обучающихся в федеральных образовательных учреждениях), социальную поддержку ветеранов труда, лиц, проработавших в тылу в период Великой Отечественной войны 1941 - 1945 годов, семей, имеющих детей (в том числе многодетных семей, одиноких родителей), жертв политических репрессий, малоимущих граждан, в том числе за счет предоставления субвенций местным бюджетам для выплаты пособий на оплату проезда на общественном транспорте, иных социальных пособий, а также для возмещения расходов муниципальных образований в связи с предоставлением законами субъекта Российской Федерации льгот отдельным категориям граждан, в том числе льгот по оплате услуг связи, организацию предоставления гражданам субсидий на оплату жилых помещений и коммунальных услуг (в части предоставления мер социальной поддержки гражданам по установленным критериям нуждаемости (за исключением поддержки льготных категорий граждан)</t>
  </si>
  <si>
    <t>1.4.2.41. на организацию и обеспечение отдыха и оздоровления детей (за исключением организации отдыха детей в каникулярное время), осуществление мероприятий по обеспечению безопасности жизни и здоровья детей в период их пребывания в организациях отдыха детей и их оздоровления, осуществление регионального контроля за соблюдением требований законодательства Российской Федерации в сфере организации отдыха и оздоровления детей, осуществление иных полномочий, предусмотренных Федеральным законом от 24 июля 1998 г. № 124-ФЗ «Об основных гарантиях прав ребенка в Российской Федерации»</t>
  </si>
  <si>
    <t>1.4.2.54. на организацию проведения на территории субъекта Российской Федерации мероприятий по предупреждению и ликвидации болезней животных, их лечению, отлову и содержанию безнадзорных животных, защите населения от болезней, общих для человека и животных, за исключением вопросов, решение которых отнесено к ведению Российской Федерации, на изъятие животных и (или) продуктов животноводства при ликвидации очагов особо опасных болезней животных на территории субъекта Российской Федерации с возмещением стоимости изъятых животных и (или) продуктов животноводства, на осуществление регионального государственного ветеринарного надзора, осуществление полномочий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t>
  </si>
  <si>
    <t>1.4.2.60. на установление подлежащих государственному регулированию цен (тарифов) на товары (услуги) в соответствии с законодательством Российской Федерации</t>
  </si>
  <si>
    <t>1.4.2.89. на осуществление полномочий в связи с установлением гарантий и компенсаций расходов для лиц, работающих и проживающих в районах Крайнего Севера и приравненных к ним местностях – статьи 33 и 35 Закона Российской Федерации от 19 февраля 1993 г. № 4520-1 «О государственных гарантиях и компенсациях для лиц, работающих и проживающих в районах Крайнего Севера и приравненных к ним местностях»</t>
  </si>
  <si>
    <t>1.5.2.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начального общего, основного общего, общего образования в муниципальных общеобразовательных организациях в сельской местности)</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</si>
  <si>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дошкольного образования в  муниципальных дошкольных образовательных организациях и муниципальных общеобразовательных организациях)</t>
  </si>
  <si>
    <t>1005</t>
  </si>
  <si>
    <t>1010</t>
  </si>
  <si>
    <t>1015</t>
  </si>
  <si>
    <t>1019</t>
  </si>
  <si>
    <t>1021</t>
  </si>
  <si>
    <t>1022</t>
  </si>
  <si>
    <t>1023</t>
  </si>
  <si>
    <t>1024</t>
  </si>
  <si>
    <t>1026</t>
  </si>
  <si>
    <t>1027</t>
  </si>
  <si>
    <t>1032</t>
  </si>
  <si>
    <t>1034</t>
  </si>
  <si>
    <t>1041</t>
  </si>
  <si>
    <t>1044</t>
  </si>
  <si>
    <t>1046</t>
  </si>
  <si>
    <t>1047</t>
  </si>
  <si>
    <t>1048</t>
  </si>
  <si>
    <t>1056</t>
  </si>
  <si>
    <t>1058</t>
  </si>
  <si>
    <t>1059</t>
  </si>
  <si>
    <t>1068</t>
  </si>
  <si>
    <t>1071</t>
  </si>
  <si>
    <t>1074</t>
  </si>
  <si>
    <t>1076</t>
  </si>
  <si>
    <t>1201</t>
  </si>
  <si>
    <t>1202</t>
  </si>
  <si>
    <t>1203</t>
  </si>
  <si>
    <t>1204</t>
  </si>
  <si>
    <t>1208</t>
  </si>
  <si>
    <t>1213</t>
  </si>
  <si>
    <t>1217</t>
  </si>
  <si>
    <t>1219</t>
  </si>
  <si>
    <t>1221</t>
  </si>
  <si>
    <t>1223</t>
  </si>
  <si>
    <t>1302</t>
  </si>
  <si>
    <t>1502</t>
  </si>
  <si>
    <t>1703</t>
  </si>
  <si>
    <t>1722</t>
  </si>
  <si>
    <t>1801</t>
  </si>
  <si>
    <t>1802</t>
  </si>
  <si>
    <t>1828</t>
  </si>
  <si>
    <t>1836</t>
  </si>
  <si>
    <t>1837</t>
  </si>
  <si>
    <t>1841</t>
  </si>
  <si>
    <t>1854</t>
  </si>
  <si>
    <t>1860</t>
  </si>
  <si>
    <t>1889</t>
  </si>
  <si>
    <t>2002</t>
  </si>
  <si>
    <t>2003</t>
  </si>
  <si>
    <t>х</t>
  </si>
  <si>
    <t>Постановление  администрации Красноярского  края от 06.04.2000 № 255-п "Об утверждении Положения по установлению ставок для проведения паспортизации и плановой технической инвентаризации жилых строений и жилых помещений" в целом с 30.04.2000</t>
  </si>
  <si>
    <t>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01.01.2018</t>
  </si>
  <si>
    <t>Группа полномочий</t>
  </si>
  <si>
    <t>1. Расходные обязательства по полномочиям в сфере содержания органов государственной власти субъекта Российской Федерации и органов местного самоуправления</t>
  </si>
  <si>
    <t>Организация транспортного обслуживания населения</t>
  </si>
  <si>
    <t>Полномочия в сфере тушения пожаров (за исключением лесных пожаров), ликвидации чрезвычайных ситуаций, первичных мер пожарной безопасности</t>
  </si>
  <si>
    <t>Осуществление полномочий в сфере образования</t>
  </si>
  <si>
    <t>Расходные обязательства по вопросам местного значения - Обязательства в сфере коммунального хозяйства</t>
  </si>
  <si>
    <t>Расходные обязательства по вопросам местного значения - Обязательства в сфере градостроительства и землепользования</t>
  </si>
  <si>
    <t>Расходные обязательства по прочим вопросам местного значения и прочим полномочиям
Консолидированный свод реестров расходных обязательств муниципальных образований, входящих в состав субъекта Российской Федерации</t>
  </si>
  <si>
    <t>Осуществление полномочий в сфере культуры</t>
  </si>
  <si>
    <t>Расходные обязательства по полномочиям в сфере поддержки экономики и малого и среднего предпринимательства</t>
  </si>
  <si>
    <t>Полномочия в сфере физкультуры и спорта</t>
  </si>
  <si>
    <t>Осуществление дорожной деятельности</t>
  </si>
  <si>
    <t>Расходные обязательства по вопросам местного значения - Обязательства в сфере строительства жилья</t>
  </si>
  <si>
    <t>Расходные обязательства по вопросам местного значения - Обязательства в сфере благоустройства</t>
  </si>
  <si>
    <t>Расходы на обслуживание долговых обязательств</t>
  </si>
  <si>
    <t>не определен</t>
  </si>
  <si>
    <t>Расходные обязательства по полномочиям, связанным с предоставлением гарантий и компенсаций для лиц работающих и проживающих в районах Крайнего Севера и приравненных к ним местностям</t>
  </si>
  <si>
    <t>Социальная поддержка населения</t>
  </si>
  <si>
    <t>Расходные обязательства по правам всех видов муниципальных образований</t>
  </si>
  <si>
    <t>Расходные обязательства по прочим полномочиям, отраженным в пункте 2 статьи 26.3 Федерального закона от 06.10.1999 № 184-ФЗ "Об общих принципах организации законодательных (представительных) и исполнительных органов государственной власти субъектов Российской Федерации" (далее - Закон № 184-ФЗ)3</t>
  </si>
  <si>
    <t>Осуществление полномочий по тарифному регулированию в сфере коммунального хозяйства</t>
  </si>
  <si>
    <t>0113</t>
  </si>
  <si>
    <t>0408</t>
  </si>
  <si>
    <t>Федеральный закон от 06.10.2003 № 131-ФЗ "Об общих принципах организации местного самоуправления в Российской Федерации" ст. 15, п.1, п/п 3, с 01.01.2009</t>
  </si>
  <si>
    <t>Федеральный закон от 06.10.2003 № 131-ФЗ "Об общих принципах организации местного самоуправления в Российской Федерации" ст. 15, п.1, п/п 6, с 01.01.2009</t>
  </si>
  <si>
    <t>Закон Красноярского края от 10.02.2000 № 9-631 "О защите населения и территории Красноярского края от чрезвычайных ситуаций природного и техногенного характера" ст. 9, п. 1, п/п "и" с 01.03.2000</t>
  </si>
  <si>
    <t>Федеральный закон от 06.10.2003 № 131-ФЗ "Об общих принципах организации местного самоуправления в Российской Федерации" ст. 15, п.1, п/п 11 с 01.01.2009</t>
  </si>
  <si>
    <t>0701</t>
  </si>
  <si>
    <t>0702</t>
  </si>
  <si>
    <t>Нормативные правовые акты, договоры, соглашения РФ (наименование, номер статьи (подстатьи), пункта (подпункта),  дата вступления в силу и срок действия)</t>
  </si>
  <si>
    <t>Нормативные правовые акты, договоры, соглашения субъекта РФ ( номер пункта, подпункта, дата вступления в силу и срок действия)</t>
  </si>
  <si>
    <t>Нормативные правовые акты, договоры, соглашения муниципального образования ( номер пункта, подпункта, дата вступления в силу и срок действия)</t>
  </si>
  <si>
    <t>Указы Президента Российской Федерации ( номер пункта, подпункта, дата вступления в силу и срок действия)</t>
  </si>
  <si>
    <t>0707</t>
  </si>
  <si>
    <t>0709</t>
  </si>
  <si>
    <t>0412</t>
  </si>
  <si>
    <t>0801</t>
  </si>
  <si>
    <t>Закон Красноярского края от 21.12.2010 № 11-5566 "О физической культуре и спорте в Красноярском крае" ст. 14, с 10.01.2011.</t>
  </si>
  <si>
    <t>Федеральный закон от 06.10.2003 № 131-ФЗ "Об общих принципах организации местного самоуправления в Российской Федерации" ст. 15, п.1, п/п 26, с  01.01.2009.</t>
  </si>
  <si>
    <t>Федеральный закон от 24.07.2007 № 209-ФЗ "О развитии малого и среднего предпринимательства в Российской Федерации" ст.11, с 01.01.2008.</t>
  </si>
  <si>
    <t>Постановление администрации Северо-Енисейского района от 21.10.2013 № 514-п «Об утверждении муниципальной программы «Развитие местного самоуправления» в целом, с 01.01.2014.</t>
  </si>
  <si>
    <t>Федеральный закон от 06.10.2003 № 131-ФЗ "Об общих принципах организации местного самоуправления в Российской Федерации" ст. 15, п.1, п/п 25, с  01.01.2009.</t>
  </si>
  <si>
    <t>Закон Красноярского края от 17.05.1999 № 6-400 "О библиотечном деле в Красноярском крае" ст. 9, с 27.06.1999.</t>
  </si>
  <si>
    <t>Федеральный закон от 06.10.2003 № 131-ФЗ "Об общих принципах организации местного самоуправления в Российской Федерации" ст. 15, п.1, подпункт 19. с  01.01.2009.</t>
  </si>
  <si>
    <t>Федеральный закон от 06.10.2003 № 131-ФЗ "Об общих принципах организации местного самоуправления в Российской Федерации" ст. 15, п.1, п/п 15с 01.01.2009.</t>
  </si>
  <si>
    <t>Закон Красноярского края от 04.12.2008 № 7-2542 "О регулировании земельных отношений в Красноярском крае" ст.7 с 04.01.2009.</t>
  </si>
  <si>
    <t>Постановление администрации Северо-Енисейского района от 21.10.2013 № 515-п «Об утверждении муниципальной программы «Реформирование и модернизация жилищно-коммунального хозяйства и повышение энергетической эффективности» в целом, 01.01.2014.</t>
  </si>
  <si>
    <t>Закон Красноярского края от 07.07.2009 № 8-3618  "Об обеспечении прав детей на отдых, оздоровление и занятость в Красноярском крае" ст.7, с 31.07.2009.</t>
  </si>
  <si>
    <t>Федеральный закон от 06.10.2003 № 131-ФЗ "Об общих принципах организации местного самоуправления в Российской Федерации" ст. 15, п.1, п/п 11 с 01.01.2009.</t>
  </si>
  <si>
    <t>1102</t>
  </si>
  <si>
    <t>0703, 1103</t>
  </si>
  <si>
    <t xml:space="preserve"> 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t>
  </si>
  <si>
    <t>Федеральный закон от 06.10.2003 № 131-ФЗ "Об общих принципах организации местного самоуправления в Российской Федерации" ст. 15, п.1, п/п 27, с  01.01.2009.</t>
  </si>
  <si>
    <t>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01.01.2014.
Постановление администрации Северо-Енисейского района от 29.10.2013 № 567/1-п «Об утверждении муниципальной программы «Создание условий для обеспечения доступным и комфортным жильем граждан Северо-Енисейского района» в целом с 01.01.2014.</t>
  </si>
  <si>
    <t>Федеральный закон от 06.10.2003 № 131-ФЗ "Об общих принципах организации местного самоуправления в Российской Федерации" ст. 15, п.1, п/п 4, с  01.01.2009.</t>
  </si>
  <si>
    <t>0409</t>
  </si>
  <si>
    <t xml:space="preserve">Постановление Правительства Красноярского края от 30.09.2013 № 514-п "Молодежь Красноярского края в XXI веке" в целом, с 01.01.2014. 
Закон Красноярского края от 08.12.2006 № 20-5445 "О государственной молодежной политике Красноярского края" ст. 8, с 06.01.2008.   </t>
  </si>
  <si>
    <t xml:space="preserve">Постановление Правительства Красноярского края от 30.09.2013 № 510-п "Развитие транспортной системы" в целом, с 01.01.2014. 
</t>
  </si>
  <si>
    <t>Федеральный закон от 06.10.2003 № 131-ФЗ "Об общих принципах организации местного самоуправления в Российской Федерации" ст. 15, п.1, п/п 7, с 01.01.2009.
Федеральный закон от 21.12.1994 № 68-ФЗ "О защите населения и территорий от чрезвычайных ситуаций природного и техногенного характера" ст. 11, п. 2, с 24.12.1994</t>
  </si>
  <si>
    <t>Федеральный закон от 06.10.2003 № 131-ФЗ "Об общих принципах организации местного самоуправления в Российской Федерации" ст. 14, п.1, п/п 6, с  01.01.2009.</t>
  </si>
  <si>
    <t>0501, 1003</t>
  </si>
  <si>
    <t>Закон Красноярского края от 28.06.2007 № 2-190 "О культуре" ст. 10, п.1, п/п "б", с 27.06.1999.</t>
  </si>
  <si>
    <t>0314, 0503</t>
  </si>
  <si>
    <t>0503</t>
  </si>
  <si>
    <t>Закон Красноярского края от 24.04.1997 № 13-487 "О семейных (родовых) захоронениях на территории Красноярского края" в целом, с 18.05.1997.</t>
  </si>
  <si>
    <t>0309</t>
  </si>
  <si>
    <t>0102, 0103, 0104, 0106, 0113, 0709, 0804, 1006, 1105</t>
  </si>
  <si>
    <t>Федеральный закон от 06.10.2003 № 131-ФЗ "Об общих принципах организации местного самоуправления в Российской Федерации" ст. 18, п.2; ст. 35, п.15; ст. 58, п.2 с  01.01.2009.
Федеральный закон от 02.03.2007 № 25-ФЗ "О муниципальной службе в Российской Федерации" ст. 22, п. 2 с 01.06.2007.</t>
  </si>
  <si>
    <t>Закон Красноярского края от 24.04.2008 № 5-1565 "Об особенностях правового регулирования муниципальной службы в Красноярском крае" в целом, с 01.07.2008.</t>
  </si>
  <si>
    <t>Постановление администрации Северо-Енисейского района от 22.10.2013 № 536-п «Об утверждении муниципальной программы Северо-Енисейского района «Управление муниципальными финансами»» в целом, с 01.01.2014.</t>
  </si>
  <si>
    <t>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п.1, с 11.02.2017.
Постановление администрации Северо-Енисейского района от 29.10.2013 № 567/1-п «Об утверждении муниципальной программы «Создание условий для обеспечения доступным и комфортным жильем граждан Северо-Енисейского района» в целом, с 01.01.2014.
Постановление администрации Северо-Енисейского района от 29.10.2013 № 564-п «Об утверждении муниципальной программы «Развитие культуры» в целом, с 01.01.2014.
Постановление администрации Северо-Енисейского района от 15.06.2017 № 237-п "О создании муниципального казенного учреждения "Центр обслуживания муниципальных учреждений Северо-Енисейского роайона" в целом, с 15.06.2017.</t>
  </si>
  <si>
    <t>0505, 0804</t>
  </si>
  <si>
    <t xml:space="preserve">Постановление администрации Северо-Енисейского района от  30.09.2013 года № 470-п «Об утверждении Положения  об оплате труда работников муниципального казенного учреждения «Северо-Енисейская муниципальная информационная служба" п. 1, с 30.09.2013.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п.1, с 11.02.2017.
Постановление администрации Северо-Енисейского района от 28.10.2013 № 560-п «Об утверждении муниципальной программы «Содействие развитию гражданского общества»  в целом, с 01.01.2014.
</t>
  </si>
  <si>
    <t>Закон Красноярского края от 24.04.2008 № 5-1565 "Об особенностях правового регулирования муниципальной службы в Красноярском крае" ст. 9, с 01.07.2008.</t>
  </si>
  <si>
    <t xml:space="preserve">Решение Северо-Енисейского районного Совета депутатов  от 31.01.2011 № 227-16 "Об утверждении Положения о порядке выплаты пенсии за выслугу лет лицам. замещавшим должности муниципальной службы в органах местного самоуправления Северо-Енисейского района Красноярского края" п.1, с 01.07.2008.
Постановление администрации Северо-Енисейского района от 17.09.2019 № 336-п «Об утверждении муниципальной программы «Развитие социальных отношений, рост благополучия и защищенности граждан в  Северо-Енисейском районе»  в целом, с 01.10.2019.
 </t>
  </si>
  <si>
    <t>Федеральный закон от 06.10.2003 № 131-ФЗ "Об общих принципах организации местного самоуправления в Российской Федерации" ст. 17, п.1, п/п 3, с 01.01.2009.</t>
  </si>
  <si>
    <t>Федеральный закон от 06.10.2003 № 131-ФЗ "Об общих принципах организации местного самоуправления в Российской Федерации" ст. 17, п.1, п/п 7, с 01.01.2009.</t>
  </si>
  <si>
    <t>Федеральный закон от 06.10.2003 № 131-ФЗ "Об общих принципах организации местного самоуправления в Российской Федерации" ст. 20, п.5, с 01.01.2009.</t>
  </si>
  <si>
    <t>1003, 1006</t>
  </si>
  <si>
    <t>Федеральный закон от 06.10.1999 № 184-ФЗ "Об общих принципах организации законодательных (представительных) и исполнительных органов государственно власти субъектов Российской Федерации" ст. 26.2 с 18.10.1999.</t>
  </si>
  <si>
    <t>Постановление Правительства Красноярского края от 31.07.2009 № 391-п "О Порядке и сроках составления общего и запасного списков кандидатов в присяжные заседатели Красноярского края" в целом, с 18.08.2009.</t>
  </si>
  <si>
    <t>0105</t>
  </si>
  <si>
    <t>0203</t>
  </si>
  <si>
    <t>0104, 0113, 0709, 1006</t>
  </si>
  <si>
    <t>1004</t>
  </si>
  <si>
    <t>Закон Красноярского края от 27.12.2005 № 17-4379 "О наделении органов местного самоуправления муниципальных районов и городских округов края государственными полномочиями по обеспечению содержания в муниципальных дошкольных образовательных учреждениях (группах) детей без взимания родительской платы" в целом, с 01.01.2006.</t>
  </si>
  <si>
    <t>0502</t>
  </si>
  <si>
    <t>1003, 1004</t>
  </si>
  <si>
    <t>0707, 1003</t>
  </si>
  <si>
    <t>0107</t>
  </si>
  <si>
    <t>Постановление  администрации Красноярского  края от 24.05.1999 № 286-п "О Концепции реформирования и модернизации жилищно-коммунального хозяйства Красноярского края" в целом, с 24.05.1999.</t>
  </si>
  <si>
    <t>Закон Красноярского края "Об образовании в Красноярском крае"от 26.06.2014 № 6-2519 ст. 24, с 26.07.2014</t>
  </si>
  <si>
    <t>Федеральный закон от 06.10.2003 № 131-ФЗ "Об общих принципах организации местного самоуправления в Российской Федерации" ст. 15, п.1, п/п 14, с 01.01.2009.</t>
  </si>
  <si>
    <t>Федеральный закон от 06.10.2003 № 131-ФЗ "Об общих принципах организации местного самоуправления в Российской Федерации" ст. 14, п.10, с  01.01.2009.</t>
  </si>
  <si>
    <t>Федеральный закон от 06.10.2003 № 131-ФЗ "Об общих принципах организации местного самоуправления в Российской Федерации" ст. 14, п.1, подпункт 12, с  01.01.2009.</t>
  </si>
  <si>
    <t>Закон Красноярского края от 21.02.2006 № 17-4487 "О государственной поддержке субъектов агропромышленного комплекса края" в целом, с 29.12.2006.</t>
  </si>
  <si>
    <t>Закон Красноярского края "О развитии малого и среднего предпринимательства а Красноярском крае" от 04.12.2008 № 7-2528 ст.6, с 01.01.2009</t>
  </si>
  <si>
    <t>Федеральный закон от 06.10.2003 № 131-ФЗ "Об общих принципах организации местного самоуправления в Российской Федерации" ст. 14, п.1, п/п 5, с  01.01.2009.</t>
  </si>
  <si>
    <t>Федеральный закон от 06.10.2003 № 131-ФЗ "Об общих принципах организации местного самоуправления в Российской Федерации" ст. 14, п.1, п/п 15 с  01.01.2009.</t>
  </si>
  <si>
    <t>Федеральный закон от 06.10.2003 № 131-ФЗ "Об общих принципах организации местного самоуправления в Российской Федерации" ст. 14, п.1, п/п 22, с  01.01.2009.</t>
  </si>
  <si>
    <t>Федеральный закон от 06.10.2003 № 131-ФЗ "Об общих принципах организации местного самоуправления в Российской Федерации" ст. 14, п.1, п/п 24, с  01.01.2009.
Федеральный закон от 21.12.1994 № 68-ФЗ "О защите населения и территорий от чрезвычайных ситуаций природного и техногенного характера" ст. 11, п.2, с 24.12.1994.</t>
  </si>
  <si>
    <t>Федеральный закон от 06.10.2003 № 131-ФЗ "Об общих принципах организации местного самоуправления в Российской Федерации" ст. 14, п. 1, п/п 1, ст. 15, п.1, п/п 1, с  01.01.2009.</t>
  </si>
  <si>
    <t>Закон Красноярского края от 24.04.2008 № 5-1565 "Об особенностях правового регулирования муниципальной службы в Красноярском крае" в целом, с 01.07.2008. Постановление Совета администрации Красноярского края от 29.12.2007 № 512-п "О нормативах формирования расходов на оплату труда депутатов, выборных должностных лиц местного самоуправления, осуществляющих свои полномочия на постоянной основе, лиц, замещающих иные муниципальные должности, и муниципальных служащих" в целом, с 01.01.2008.</t>
  </si>
  <si>
    <t xml:space="preserve">Постановление администрации Северо-Енисейского района от 02.04.2012 № 115-п "О муниципальной долговой книге Северо-Енисейского района" в целом, с 02.04.2012. </t>
  </si>
  <si>
    <t>Устав Северо-Енисейского района, принятый на референдуме  населением Северо-Енисейского 8 декабря 1996 года, зарегистрирован Управлением юстиции администрации Красноярского края 25 марта 1997 ст. 41, с 25.03.1997.</t>
  </si>
  <si>
    <t>Федеральный закон от 06.10.2003 № 131-ФЗ "Об общих принципах организации местного самоуправления в Российской Федерации" ст. 23, с 01.01.2009.</t>
  </si>
  <si>
    <t>Постановление администрации Северо-Енисейского района от 07.11.2008 № 514-п  "Об утверждении порядка определения периодов работы для целей оплаты стоимости проезда и провоза багажа к месту использования отпуска и обратно и порядка компенсации расходов на оплату стоимости проезда и провоза багажа к месту использования отпуска и обратно лицам, работающим в Северо-Енисейском районе в организациях, финансируемых за счет средств бюджета района" п.1, с 07.11.2008.
Решение Северо-Енисейского районного Совета депутатов от 30.06.2010 № 51-7 "О гарантиях и компенсациях для лиц,работающих .в Северо-Енисейском районе в организациях, финансируемых за счет средств бюджета района" в целом, с 01.07.2010.</t>
  </si>
  <si>
    <t>Федеральный закон от 06.10.2003 № 131-ФЗ "Об общих принципах организации местного самоуправления в Российской Федерации" ст.14.1, п.1, п/п 1, с 01.01.2009.</t>
  </si>
  <si>
    <t>Федеральный закон от 06.10.2003 № 131-ФЗ "Об общих принципах организации местного самоуправления в Российской Федерации" ст. 20, с 01.01.2009.</t>
  </si>
  <si>
    <t xml:space="preserve">Федеральный закон от 28.03.1998 № 53-ФЗ "О воинской обязанности и военной службе" в целом, с 12.12.2006. Федеральный закон от 06.10.1999 № 184-ФЗ "Об общих принципах организации законодательных (представительных) и исполнительных органов государственно власти субъектов Российской Федерации" ст. 26.2 с 18.10.1999.
</t>
  </si>
  <si>
    <t xml:space="preserve">Постановление администрации Северо-Енисейского района от 22.10.2013 № 536-п «Об утверждении муниципальной программы Северо-Енисейского района «Управление муниципальными финансами»» в целом, с 01.01.2014.
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01.01.2014. 
Постановление администрации Северо-Енисейского района от 29.10.2013 № 564-п «Об утверждении муниципальной программы «Развитие культуры» в целом, с 01.01.2014.
Постановление администрации Северо-Енисейского района от 29.10.2013 № 566-п «Об утверждении муниципальной программы «Развитие образования» в целом, с 01.01.2014.
Постановление администрации Северо-Енисейского района от 17.09.2019 № 336-п «Об утверждении муниципальной программы «Развитие социальных отношений, рост благополучия и защищенности граждан в  Северо-Енисейском районе»  в целом, с 01.10.2019.
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
Постановление администрации Северо-Енисейского района от 21.10.2013 № 526-п «Об утверждении муниципальной программы «Защита населения и территории Северо-Енисейского района от чрезвычайных ситуаций природного и техногенного характера и обеспечение профилактики правонарушений» в целом, с 01.01.2014.
Постановление администрации Северо-Енисейского района от 29.10.2013 № 567/1-п «Об утверждении муниципальной программы «Создание условий для обеспечения доступным и комфортным жильем граждан Северо-Енисейского района» в целом, с 01.01.2014.
Постановление администрации Северо-Енисейского района от 28.10.2013 № 560-п «Об утверждении муниципальной программы «Содействие развитию гражданского общества»  в целом, с 01.01.2014.
</t>
  </si>
  <si>
    <t>0703</t>
  </si>
  <si>
    <t>1.5.3.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 в соответствии с нормативами, определяемыми органами государственной власти субъектов Российской Федерации (в части обеспечения дополнительного образования детей в  муниципальных общеобразовательных организациях)</t>
  </si>
  <si>
    <t>1.1.1.16.организация мероприятий межпоселенческого характера по охране окружающей среды</t>
  </si>
  <si>
    <t>Федеральный закон от 06.10.2003 № 131-ФЗ "Об общих принципах организации местного самоуправления в Российской Федерации" ст. 15, п.1, п/п 9 с 01.01.2009</t>
  </si>
  <si>
    <t>0106,0113, 0309, 0310, 0505, 0901</t>
  </si>
  <si>
    <t>Постановление администрации Северо-Енисейского района от 29.10.2013 № 564-п «Об утверждении муниципальной программы «Развитие культуры» в целом,с  01.01.2014. 
Решение Северо-Енисейского районного Совета депутатов от 17.12.2013 № 783-59 «Об учреждении Отдела культуры администрации Северо-Енисейского района в качестве отраслевого (функционального) органа администрации Северо-Енисейского района с правами юридического лица» в целом, с 01.01.2014.
Постановление администрации Северо- Енисейского района от 30.05.2012 № 217-п «Об утверждении Положения  об оплате труда работников муниципальных  учреждений  культуры" п.1, с 30.05.2012.
Приказ Отдела культуры администрации Северо-Енисейского района от 24.12.2020 № 138 "Об утверждении муниципальных заданий на 2021 год и плановый период 2022 и 2023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01.01.2021-31.12.2023.
Приказ Отдела культуры администрации Северо-Енисейского района от 26.12.2019 № 175 "Об утверждении муниципальных заданий на 2020 год и плановый период 2021 и 2022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01.01.2020-31.12.2022.</t>
  </si>
  <si>
    <t xml:space="preserve">Постановление администрации Северо-Енисейского района от 29.10.2013 № 564-п «Об утверждении муниципальной программы «Развитие культуры» в целом,с  01.01.2014. 
Приказ Отдела культуры администрации Северо-Енисейского района от 24.12.2020 № 138 "Об утверждении муниципальных заданий на 2021 год и плановый период 2022 и 2023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01.01.2021-31.12.2023
Распоряжение Управления образования администрации Северо-Енисейского района от 29.12.2020 № 216 "Об утверждении муниципальных заданий на  на оказание муниципальных услуг муниципальными бюджетными образовательными учреждениями Северо-Енисейского района на 2021 и плановый период 2022-2023 годы" пункт 1, 01.01.2021-31.12.2023. </t>
  </si>
  <si>
    <t xml:space="preserve">Постановление администрации Северо-Енисейского района от 29.10.2013 № 566-п «Об утверждении муниципальной программы «Развитие образования» в целом, с 01.01.2014. 
Решение Северо-Енисейского районного Совета депутатов  от 06.05.2011 № 290-19 "Об утверждении Положения об Управлении образования администрации Северо-Енисейского района" пункт 1, с 06.05.2011.
</t>
  </si>
  <si>
    <t xml:space="preserve">Постановление администрации Северо-Енисейского района от 21.10.2013 № 526-п «Об утверждении муниципальной программы «Защита населения и территории Северо-Енисейского района от чрезвычайных ситуаций природного и техногенного характера и обеспечение профилактики правонарушений» в целом, с 01.01.2014.
Постановление администрации Северо-Енисейского района от  30.09.2013 года № 472-п «Об утверждении Положения  об оплате  труда работников муниципального казенного учреждения «Аварийно-спасательное формиро-вание Северо-Енисейского района» п.1, с 30.09.2013.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п. 1, с 10.02.2017.
</t>
  </si>
  <si>
    <t xml:space="preserve">Постановление администрации Северо-Енисейского района от 29.10.2013 № 568/1 «Об утверждении муниципальной программы «Благоустройство территории" в целом, с 01.01.2014.
Решение Северо-Енисейского районного Совета депутатов от 24 октября 2013  № 756-57 "О субсидии на возмещение фактически понесенных затрат, связанных с организацией ритуальных услуг в районе в части оказания  услуг по поднятию и доставке криминальных и бесхозных трупов с мест происшествий и обнаружения в морг " в целом, 01.01.2014-31.12.2022
Решение Северо-Енисейского районного Совета депутатов от 05 октября 2020 № 10-2 «О субсидиях юридическим лицам, индивидуальным предпринимателям, физическим лицам - производителям товаров, работ, услуг, предоставляемых из бюджета Северо-Енисейского района на безвозмездной и безвозвратной основе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 в 2021 - 2023 годах», в целом с 01.01.2021 по 31.12.2023. </t>
  </si>
  <si>
    <t>Решение Северо-Енисейского районного Совета депутатов  от 30.10.2007 № 295-30 "Об утверждении Положения о Комитете по управлению муниципальным имуществом администрации Северо-Енисейского района" П. 1 С 30.10.2007.
Решение Северо-Енисейского районного Совета депутатов  от 23.12.2011 № 420-28 "Об утверждении Положения о Контрольно-счетной комиссии Северо-Енисейского района" п.1, с 01.01.2012.
Решение Северо-Енисейского районного Совета депутатов  от 13.10.2006 № 195-19 "Об утверждении Положения о Финансовом управлении администрации Северо-Енисейского района" п. 1, 13.10.2006.
Постановление администрации Северо-Енисейского района от 22.10.2013 № 536-п «Об утверждении муниципальной программы Северо-Енисейского района «Управление муниципальными финансами»» в целом, с 01.01.2014.
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01.01.2014. 
Решение Северо-Енисейского районного Совета депутатов от 10.10.2016 № 160-14 "О создании Отдела физической культуры, спорта и молодежной политики администрации Северо-Енисейского района с правами юридического лица" п.1, с 11.10.2016.
Решение Северо-Енисейского районного Совета депутатов от 25.05.2010 № 35-5 "О поощрениях и наградах Северо-Енисейского района" п.1, с 25.05.2010.
Постановление администрации Северо-Енисейского района от 29.10.2013 № 564-п «Об утверждении муниципальной программы «Развитие культуры» в целом, с 01.01.2014.
Постановление администрации Северо-Енисейского района от 29.10.2013 № 566-п «Об утверждении муниципальной программы «Развитие образования» в целом, с 01.01.2014.
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
Постановление администрации Северо-Енисейского района от 17.09.2019 № 336-п «Об утверждении муниципальной программы «Развитие социальных отношений, рост благополучия и защищенности граждан в Северо-Енисейском районе» в целом, с 01.10.2019.</t>
  </si>
  <si>
    <t>Постановление администрации Северо-Енисейского района от 29.10.2013 № 566-п «Об утверждении муниципальной программы «Развитие образования» в целом, с 01.01.2014.
Решение Северо-Енисейского районного Совета депутатов от 02.11.2020 № 21-3 «О дополнительном финансовом обеспечении переданных Красноярским краем отдельных государственных полномочий в сфере организации и обеспечения отдыха и оздоровления детей, финансовом обеспечении дополнительных мероприятий по обеспечению безопасности их жизни и здоровья в 2021 году», в целом, с 01.01.2021-31.12.2021. 
Постановление администрации Северо-Енисейского района от 12.01.2021 № 5-п "Об установлении Порядков финансового обеспечения государственных полномочий в сфере организации и обеспечения отдыха и оздоровления детей, дополнительных мероприятий по обеспечению безопасности жизни и здоровья обучающихся общеобразовательных организаций Северо-Енисейского района в 2021 году", в целом, с 01.01.2021 по 31.12.2021.</t>
  </si>
  <si>
    <t xml:space="preserve">Решение Северо-Енисейского районного Совета депутатов  от 05.03.2010 № 697-60 "Об оплате труда муниципальных служащих Северо-Енисейского района, выборных и иных должностных лиц местного самоуправления Северо-Енисейского района" в целом, с 15.03.2010.
Решение Северо-Енисейского районного Совета депутатов от 25.05.2010 № 36-5 "Об утверждении Положения о премировании и выплате материальной помощи муниципальным служащим Северо-Енисейского района" в целом, с 10.05.2010.
Постановление администрации Северо-Енисейского района от  30.09.2013 № 469-п «Об утверждении Положения  об оплате труда работников органов местного самоуправления Северо-Енисейского района, замещающих должности, не относящиеся к должностям муниципальной службы» п.1, с 30.09.2013.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в целом, с 11.02.2017.
Постановление администрации Северо-Енисейского района от 12.01.2021 № 3-п "Об установлении Порядка дополнительного финансового обеспечения расходов, связанных с осуществлением органами местного самоуправления, органами администрации Северо-Енисейского района с правами юридического лица государственных полномочий, переданных Красноярским краем муниципальному образованию Северо-Енисейский район, в 2021 году", в целом, с 01.01.2021 по 31.12.2021.
</t>
  </si>
  <si>
    <t>Закон Красноярского края от 16.03.2017 № 3-502 "Об организации транспортного обслуживания населения в Красноярском крае" ст.7 с 08.01.2011</t>
  </si>
  <si>
    <t>2024 г</t>
  </si>
  <si>
    <t>1.2.3. обслуживание муниципального долга без учета обслуживания долговых обязательств в части процентов, пеней и штрафных санкций по бюджетным кредитам, полученным из региональных бюджетов</t>
  </si>
  <si>
    <t>0102, 0103, 0104, 0106, 0113, 0309, 0701, 0702, 0703,  0707, 0709, 0801, 0804, 1006, 1102, 1105, 1202</t>
  </si>
  <si>
    <t>0104, 0113, 0701, 0702, 0709, 1006</t>
  </si>
  <si>
    <t>1.2.24. Полномочия по обеспечению обучающихся по образовательным программа начального общего образования в государственных и муниципальных образовательных организациях бесплатным горячим питанием и по реализации мероприятий по обеспечению условий для организации бесплатного горячего питания обучающихся по образовательным программам начального общего образования в государственных и муниципальных образовательных организациях – часть 2.1 статьи 37 Федерального закона от 29 декабря 2012 г. № 273-ФЗ «Об образовании в Российской Федерации», пункт 3 статьи 3 Федерального закона от 1 марта 2020 г. № 47-ФЗ "О внесении изменений в Федеральный закон "О качестве и безопасности пищевых продуктов" и статью 37 Федерального закона "Об образовании в Российской Федерации"</t>
  </si>
  <si>
    <t>1003</t>
  </si>
  <si>
    <t>1.4.1.30. осуществление полномочий по проведению Всероссийской переписи населения 2021 года</t>
  </si>
  <si>
    <t>Постановление администрации Северо-Енисейского района от 29.10.2013 № 566-п «Об утверждении муниципальной программы «Развитие образования» в целом, с 01.01.2014.
Решение Северо-Енисейского районного Совета депутатов  от 31.01.2011 № 226-16 "О бесплатном питании учащихся образовательных учреждений" п.1, с 01.01.2011.
Постановление администрации Северо-Енисейского района от 21.08.2019 № 308-п "Об организации питания обучающихся в муниципальных общеобразовательных организациях  Северо-Енисейского района" в целом, с 21.08.2019-31.12.2022.</t>
  </si>
  <si>
    <t xml:space="preserve">Постановление администрации Северо-Енисейского района от 17.09.2019 № 336-п «Об утверждении муниципальной программы «Развитие социальных отношений, рост благополучия и защищенности граждан в  Северо-Енисейском районе» в целом, с 01.10.2019.
Постановление администрации Северо-Енисейского района от 29.10.2013 № 566-п «Об утверждении муниципальной программы «Развитие образования» в целом, с 01.01.2014.
Решение Северо-Енисейского районного Совета депутатов от 14.12.2020 № 45-5 "Об обеспечении воспитанников дошкольных образовательных организаций Северо-Енисейского района, обучающихся образовательных организаций Северо-Енисейского района, детей, не посещающих дошкольные образовательные организации и общеобразовательные организации Северо-Енисейского района, новогодними подарсками Главы Северо-Енисейского района в 2021 году," в целом с 01.01.2021 по 31.12.2021.
Решение Северо-Енисейского районного Совета депутатов от 18.08.2021 № 159-11 "Об обеспечении воспитанников дошкольных образовательных организаций Северо-Енисейского района, обучающихся образовательных организаций Северо-Енисейского района, детей, не посещающих дошкольные образовательные организации и общеобразовательные организации Северо-Енисейского района, подарсками Главы Северо-Енисейского района к Новому году в 2022 году," в целом с 01.01.2022 по 31.12.2022.
Решение Северо-Енисейского районного Совета депутатов от 22.11.2019 № 721-54 «О финансовом обеспечении обучающихся первых-пятых классов общеобразовательных организаций Северо-Енисейского района питанием без взимания платы в виде витаминизированного молока», в целом, с 01.01.2020-31.12.2022.
Решение Северо-Енисейского районного Совета депутатов от 18.08.2021 № 158-11 "Об обеспечении первоклассников образовательных организаций Северо-Енисейского района подарсками Главы Северо-Енисейского района к Дню знаний в 2022 году," в целом с 01.01.2022 по 31.12.2022.
</t>
  </si>
  <si>
    <t>1.6.4. по предоставлению иных межбюджетных трансфертов, всего</t>
  </si>
  <si>
    <t>1.6.4.2. в иных случаях, не связанных с заключением соглашений, предусмотренных в подпункте 1.6.4.1, всего</t>
  </si>
  <si>
    <t>1.6. Расходные обязательства, возникшие в результате принятия нормативных правовых актов муниципального района, заключения соглашений, предусматривающих предоставление межбюджетных трансфертов из бюджета муниципального района другим бюджетам бюджетной системы Российской Федерации, всего</t>
  </si>
  <si>
    <t>1.6.4.2.4. Прочие межбюджетные трансферты за счет средств бюджета муниципального района</t>
  </si>
  <si>
    <t>Федеральный закон от 06.10.2003 № 131-ФЗ "Об общих принципах организации местного самоуправления в Российской Федерации" ст. 15.1, с 08.10.2021.</t>
  </si>
  <si>
    <t>1403</t>
  </si>
  <si>
    <t>Постановление администрации Северо-Енисейского района от 28.10.2013 № 561-п «Об утверждении муниципальной программы «Развитие транспортной системы Северо-Енисейского района» в целом, с 01.01.2014.
Решение Северо-Енисейского районного Совета депутатов от 21.09.2017  № 347-28  «О субсидии на возмещение фактически понесенных затрат, связанных с организацией в границах района теплоснабжения населения в части выполнения работ по устройству и содержанию участка автозимника, связанного с доставкой котельно-печного топлива в 2020 году» в целом, 01.01.2020-31.12.2020. 
Решение Северо-Енисейского районного Совета депутатов от 23.11.2018  № 511-41  «О субсидии на возмещение фактически понесенных затрат, связанных с организацией в границах района теплоснабжения населения в части выполнения работ по устройству и содержанию участка автозимника, связанного с доставкой котельно-печного топлива в 2021 году» в целом, 01.01.2021-31.12.2021.
Решение Северо-Енисейского районного Совета депутатов от 30.10.2019  № 704-53  «О субсидии на возмещение фактически понесенных затрат, связанных с организацией в границах района теплоснабжения населения в части выполнения работ по устройству и содержанию участка автозимника, связанного с доставкой котельно-печного топлива в 2022 году» в целом, 01.01.2014-31.12.2022.
Решение Северо-Енисейского районного Совета депутатов от 05 октября 2020 № 10-2 «О субсидиях юридическим лицам, индивидуальным предпринимателям, физическим лицам - производителям товаров, работ, услуг, предоставляемых из бюджета Северо-Енисейского района на безвозмездной и безвозвратной основе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 в 2021 - 2023 годах», в целом с 01.01.2021 по 31.12.2023. 
Распоряжение администрации Северо-Енисейского района от 26 октября 2021 № 3043-р «О субсидии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возмещения недополученных доходов, связанных с оказанием населению района транспортных услуг и организации транспортного обслуживания населения в границах района,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 в 2021 году»</t>
  </si>
  <si>
    <t xml:space="preserve">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01.01.2014. 
Постановление администрации Северо-Енисейского района от 21.10.2013 № 514-п «Об утверждении муниципальной программы «Развитие местного самоуправления» в целом с 01.01.2014.
Решение Северо-Енисейского районного Совета депутатов от 11 сентября 2013  № 719-56 "О субсидии на возмещение фактически понесенных затрат, связанных  с созданием условий для обеспечения жителей услугами торговли (реализации населению района продуктов питания) в части затрат по доставке в район указанных  продуктов (включая транспортно-заготовительные расходы)" в целом, с 01.01.2014. 
м - производителям товаров, работ, услуг, предоставляемых из бюджета Северо-Енисейского района на безвозмездной и безвозвратной основе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 в 2021 - 2023 годах», в целом с 01.01.2021 по 31.12.2023.
Решение Северо-Енисейского районного Совета депутатов от 05 марта 2021 года № 94-6 «О субсидии на возмещение фактически понесенных затрат, связанных с производством (реализацией) товаров, выполнением работ, оказанием услуг, связанных с созданием условий по обеспечению жителей района услугами торговли в части осуществления уставной деятельности юридических лиц в сфере торговли, реализующих отдельные виды социально значимых продовольственных товаров первой необходимости, в 2021 году, в целом с 05.03.2021-31.12.2021.
Решение Северо-Енисейского районного Совета депутатов от 31 августа 2021 № 167-11 «О субсидии на возмещение фактически понесенных затрат, связанных с реализацией продовольственных и непродовольственных товаров, в том числе определенных законодательством Российской Федерации товарами первой необходимости» , в целом с 31.08.2021-31.12.2021. 
Решение Северо-Енисейского районного Совета депутатов от 03 декабря 2021 № 234-15 «О субсидии  на возмещение фактически понесенных затрат, связанных с  реализацией продовольственных и непродовольственных товаров, в том числе определенных законодательством Российской Федерации товарами первой необходимости в 2021 году», в целом с 03.12.2021-31.12.2022. </t>
  </si>
  <si>
    <t xml:space="preserve">Постановление администрации Северо-Енисейского района от 29.10.2013 № 567/1-п «Об утверждении муниципальной программы «Создание условий для обеспечения доступным и комфортным жильем граждан Северо-Енисейского района» п.1, с 01.01.2014.
Постановление администрации Северо-Енисейского района  от 29.10.2013 № 567-п "Об утверждении муниципальной программы "Управление муниципальным имуществом" в целом с 01.01.201.8
Решение Северо-Енисейского районного Совета депутатов от  05 марта 2021 года № 93-6 «О субсидии на возмещение фактически понесенных затрат, связанных с владением, пользованием имуществом,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 в 2021 году», в целом с 05.03.2021-31.12.2021.
Решение Северо-Енисейского районного Совета депутатов от 03 декабря 2021 № 229-15 «О субсидии на  возмещение фактически понесенных затрат, связанных с   организацией содержания муниципального жилищного фонда в части содержания специализированного жилищного фонда - здания, жилые помещения которого предоставляются под общежитие», в целом с 03.12.2021-31.12.2022.
Решение Северо-Енисейского районного Совета депутатов от 03 декабря 2021 № 228-15 «О субсидии возмещение фактически понесенных затрат, связанных с владением, пользованием имуществом, находящимся в муниципальной собственности района в части осуществления уставной деятельности юридических лиц в сфере эксплуатации и содержания муниципального жилищного фонда (проведение ремонта печей, завалинок) в 2021 году», в целом с 03.12.2021-31.12.2022.
</t>
  </si>
  <si>
    <t>Постановление администрации Северо-Енисейского района от 21.10.2013 № 515-п «Об утверждении муниципальной программы «Реформирование и модернизация жилищно-коммунального хозяйства и повышение энергетической эффективности» в целом, с 01.01.2014.
Постановление администрации Северо-Енисейского района от 29.10.2013 № 568/1 «Об утверждении муниципальной программы «Благоустройство территории" в целом, с 01.01.2014-31.12.2022.
Решение Северо-Енисейского районного Совета депутатов от 11.09.2013 № 718-56 "О субсидии возмещение фактически понесенных затрат, связанных с организацией благоустройства территории района в части освещения улиц" в целом, 01.01.2014-31.12.2022.
Решение Северо-Енисейского районного Совета депутатов от 11.09.2013  № 721-56 "О субсидии на возмещение фактически понесенных затрат, связанных с организацией в границах района теплоснабжения населения теплоснабжающим и энергосбытовым  организациям, осуществляющим производство и (или) реализацию тепловой и электрической энергии, не включенных в тарифы на коммунальные услуги вследствие ограничения их роста, в части доставки котельно-печного топлива" в целом, с 01.01.2014-31.12.2022.
 Решение Северо-Енисейского районного Совета депутатов от 11.09.2013  № 720-56 «О субсидии на финансовое обеспечение затрат, связанных с организацией в границах района теплоснабжения населения в части затрат по приобретению (закупу) котельно-печного топлива" в целом, 01.01.201-31.12.2022. Решение Северо-Енисейского районного Совета депутатов от 22.10.2013  № 735-57 "О субсидии на возмещение фактически понесенных затрат, связанных с организацией в границах района теплоснабжения населения в части производства и (или) реализации топлива твердого (швырок всех групп пород)" в целом, 01.01.2014-31.12.2022.
Решение Северо-Енисейского районного Совета депутатов от 05 октября 2020  № 11-2  «О субсидии на возмещение фактически понесенных затрат, связанных с владением, пользованием имуществом, находящимся в муниципальной собственности района в части осуществления уставной деятельности юридических лиц  в  сфере содержания  объектов  тепло-, водоснабжения населения при подготовке котельных к эксплуатации в отопительном периоде 2020-2021 годов», в целом, с 07.10.2020-31.12.2020
Решение Северо-Енисейского районного Совета депутатов от 20.10.2015  № 28-3 «О субсидии на возмещение фактически понесенных затрат по организации водоснабжения в части доставки воды автомобильным транспортом от центральной водокачки к водоразборным колонкам и на содержание водоразборных колонок в гп Северо-Енисейский» в целом, 01.01.2016-31.12.2022.  
Решение Северо-Енисейского районного Совета депутатов от 12 июля 2021 № 154-10 «О субсидии на возмещение фактически понесенных затрат, связанных с владением, пользованием имуществом, находящимся в муниципальной собственности в части осуществления уставной деятельности юридических лиц в сфере жилищно-коммунального хозяйства в 2021 году», в целом с 12.07.2021 по 31.12.2021. 
Решение Северо-Енисейского районного Совета депутатов  от 22 июля 2020 № 835-62   «О субсидии на финансовое обеспечение затрат в целях формирования (увеличения) уставного фонда муниципальных предприятий для осуществления ими уставной деятельности» в целом, 22.07.2020-31.12.2020
Решение Северо-Енисейского районного Совета депутатов от 08.09.2020 № 844-63 "О на финансовое обеспечение затрат в целях формирования (увеличения) уставного фонда муниципальных унитарных предприятий (муниципальных предприятий) для осуществления ими уставной деятельности", в целом, с 09.09.2020-31.12.2020 
Решение Северо-Енисейского районного Совета депутатов от 05 октября 2020 № 10-2 «О субсидиях юридическим лицам, индивидуальным предпринимателям, физическим лицам - производителям товаров, работ, услуг, предоставляемых из бюджета Северо-Енисейского района на безвозмездной и безвозвратной основе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 в 2021 - 2023 годах», в целом, с 01.01.2021  по 31.12.2023
Решение Северо-Енисейского районного Совета депутатов от 23 марта 2021 № 109-7 «О субсидии на возмещение фактически понесенных затрат, связанных с организацией в границах района водоснабжения населения в части выполнения работ по демонтажу емкости объемом 25 куб.м. и монтажу емкости 20 куб.м. в нежилом здании водозаборной скважины, расположенного по адресу: Красноярский край, Северо-Енисейский район, п. Тея, ул. Северная, зд. 1 «Г», находящегося в муниципальной собственности и закрепленном на праве хозяйственного ведения за муниципальным унитарным предприятием «Управление коммуникационным комплексом Северо-Енисейского района», в целом с 23.03.2021-31.12.2021
Решение Северо-Енисейского районного Совета депутатов от 23  апреля 2021 № 129-8 «О Субсидии на возмещение фактически понесенных затрат по организации в границах района теплоснабжения населения в части хранения нефти, находящейся в муниципальной собственности Северо-Енисейского района», в целом, с 23.04.2021-31.12.2021.
Решение Северо-Енисейского районного Совета депутатов от 12 июля 2021 № 154-10 «О субсидии на возмещение фактически понесенных затрат, связанных с владением, пользованием имуществом, находящимся в муниципальной собственности в части осуществления уставной деятельности юридических лиц в сфере жилищно-коммунального хозяйства в 2021 году», в целом с 12.07.2021 по 31.12.2021. 
Решение Северо-Енисейского районного Совета депутатов от 03 декабря 2021 № 227-15 «О субсидии на возмещение фактически понесенных затрат, связанных с владением, пользованием имуществом, находящимся в муниципальной собственности района в части осуществления уставной деятельности юридических лиц  в  сфере содержания  объектов  водоотведения», в целом с 03.12.2021 по 31.12.2022.
Решение Северо-Енисейского районного Совета депутатов от 03 декабря 2021 № 225-15 «О субсидии на возмещение фактически понесенных затрат, связанных с  владением,  пользованием и распоряжением имуществом, находящимся в муниципальной собственности  в части осуществления уставной деятельности юридических лиц осуществляющих деятельность в сфере электро-, тепло-, водоснабжения населения, водоотведения, снабжения населения топливом  в 2021 году», в целом с 03.12.2021 по 31.12.2022.</t>
  </si>
  <si>
    <t xml:space="preserve">Постановление администрации Северо-Енисейского района от 21.10.2013 № 526-п «Об утверждении муниципальной программы «Защита населения и территории Северо-Енисейского района от чрезвычайных ситуаций природного и техногенного характера и обеспечение профилактики правонарушений» в целом, с 01.01.2014
Постановление администрации Северо-Енисейского района от 29.10.2013 № 568/1 «Об утверждении муниципальной программы «Благоустройство территории" в целом, с 01.01.2014.
Решение Северо-Енисейского районного Совета депутатов от 10 декабря 2021 № 243-15 «О субсидии на возмещение фактически понесенных затрат, связанных с организацией благоустройства территории центральной части гп Северо-Енисейский в части модернизации систем уличного освещения в 2021 году»
</t>
  </si>
  <si>
    <t xml:space="preserve"> </t>
  </si>
  <si>
    <t>отчетный 2021 г</t>
  </si>
  <si>
    <t>текущий 2022 г</t>
  </si>
  <si>
    <t>очередной 2023 г</t>
  </si>
  <si>
    <t>2024 г.</t>
  </si>
  <si>
    <t>2025 г</t>
  </si>
  <si>
    <t>Финансовое обеспечение распоряжения администрации Северо-Енисейского района от 04.02.2022 года № 203/1-р «О субсидии на финансовое обеспечение мероприятий, связанных с предотвращением влияния ухудшения экономической ситуации на развитие отраслей экономики,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затрат по проведению учета численности охотничьих ресурсов на закрепленной территории в Северо-Енисейском районе» в целом, с 04.04.2022.</t>
  </si>
  <si>
    <t>Постановление администрации Северо-Енисейского района от 28.10.2013 № 561-п «Об утверждении муниципальной программы «Развитие транспортной системы Северо-Енисейского района»  в целом с 01.01.2014. 
Распоряжение администрации Северо-Енисейского района от 10 ноября 2021 № 3171-р «О субсидии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возмещения недополученных доходов, связанных с оказанием населению района транспортных услуг и организации транспортного обслуживания населения в границах района, возникающих у перевозчиков при прохождении муниципальных маршрутов регулярных перевозок пассажиров по регулируемым тарифам  автомобильным транспортом общего пользования от количества перевезенных пассажиров за 9 месяцев 2021 года»
Решение Северо-Енисейского районного Совета депутатов от 03 декабря 2021 № 226-15 «О субсидии на возмещение фактически понесенных затрат, связанных с владением, пользованием имуществом, находящимся в муниципальной собственности Северо-Енисейского района в части содержания конечного остановочного пункта межпоселкового общественного транспорта в гп Северо-Енисейский», в целом с 03.12.2021-31.12.2021.</t>
  </si>
  <si>
    <t xml:space="preserve">Постановление администрации Северо-Енисейского района от 21.10.2013 № 526-п «Об утверждении муниципальной программы «Защита населения и территории Северо-Енисейского района от чрезвычайных ситуаций природного и техногенного характера и обеспечение профилактики правонарушений» в целом, с 01.01.2014.  
Распоряжение администрации Северо-Енисейского района от 07 июня 2021 № 1231-р «О внесении изменений в распоряжение администрации Северо-Енисейского района от 14.07.2020 № 1207-р «О субсидиях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 временным развертыванием дополнительного коечного фонда для лечения на территории Северо-Енисейского района лиц, заболевших новой коронавирусной инфекцией (COVID-19)», в целом с 31.08.2021-31.12.2021.
Распоряжение администрации Северо-Енисейского района от 30 сентября 2021 № 2759-р   «О субсидии на финансовое обеспечение мероприятий, связанных с предотвращением влияния ухудшения экономической ситуации на развитие отраслей экономики, с профилактикой и устранением последствий распространения коронавирусной инфекции на территории Северо-Енисейского района, в части финансового обеспечения выполненных работ, связанных с дезинфекцией общественных мест, профилактикой распространения коронавирусной инфекции, по состоянию на 01.09.2021». 
</t>
  </si>
  <si>
    <t xml:space="preserve">Постановление администрации Северо-Енисейского района от 29.10.2013 № 566-п «Об утверждении муниципальной программы «Развитие образования» в целом, с 01.01.2014.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пункт 1, с 11.02.2017. 
Постановление администрации Северо-Енисейского района от 20.02.2017 № 52-п "Об утверждении Положения об оплате труда работников муниципальных образовательных учреждений Северо-Енисейского района" в целом, с 21.02.2017. 
Распоряжение Управления образования администрации Северо-Енисейского района от 29.12.2020 № 216 "Об утверждении муниципальных заданий на  на оказание муниципальных услуг муниципальными бюджетными образовательными учреждениями Северо-Енисейского района на 2021 и плановый период 2022-2023 годы" пункт 1, 01.01.2021-31.12.2023.
Решение Северо-Енисейского районного Совета депутатов от 14.12.2020 № 47-5 "О дополнительном финансовом обеспечении содержания воспитателей групп продленного дня общеобразовательных учреждений Северо-Енисейского района в 2021 году", в целом с 01.01.2021-31.12.2021. 
Постановление администрации Северо-Енисейского района от 12.01.2021 № 2-п "Об установлении Порядка дополнительго финансового обеспечения расходов связанных с содержанием  воспитателей групп продленного дня общеобразовательных учреждений Северо-Енисейского района в 2021 году", в целом с 01.01.2021-31.12.2021. 
</t>
  </si>
  <si>
    <t xml:space="preserve">Постановление администрации Северо-Енисейского района от 29.10.2013 № 566-п «Об утверждении муниципальной программы «Развитие образования» в целом, с 01.01.2014.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пункт 1, с 11.02.2017. 
Постановление администрации Северо-Енисейского района от 20.02.2017 № 52-п "Об утверждении Положения об оплате труда работников муниципальных образовательных учреждений Северо-Енисейского района" в целом, с 21.02.2017. 
Распоряжение Управления образования администрации Северо-Енисейского района от 29.12.2020 № 216 "Об утверждении муниципальных заданий на  на оказание муниципальных услуг муниципальными бюджетными образовательными учреждениями Северо-Енисейского района на 2021 и плановый период 2022-2023 годы" пункт 1, 01.01.2021-31.12.2023. 
</t>
  </si>
  <si>
    <t>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в целом, с 11.02.2017.
Решение Северо-Енисейского районного Совета депутатов от 01.11.2020 " 24-3 "О дополнительных мерах по обеспечению доступности объектов спорта для жителей Северо-Енисейского района, обучению плаванию для всех в 2021 году", в целом, с 01.01.2021-31.12.2021.
 Постановление администрации Северо-Енисейского района от 12.01.2021 № 4-п "О порядке финансового обеспечения дополнительными мерами по обеспечению  доступности объектов спорта для жителей Северо-Енисейского района, обучению плаванию для всех в 2021 году", в целом, с 01.01.2021-31.12.2021.</t>
  </si>
  <si>
    <t xml:space="preserve"> Постановление администрации Северо-Енисейского района от 29.10.2013 № 563-п «Об утверждении муниципальной программы «Развитие физической культуры, спорта и молодежной политики» в целом, с 01.01.2014. 
Решение Северо-Енисейского районного Совета депутатов  от 10.02.2017 № 245-20 "О системах оплаты труда работников муниципальных учреждений Северо-Енисейского района" в целом, с 11.02.2017. 
</t>
  </si>
  <si>
    <t xml:space="preserve">Постановление администрации Северо-Енисейского района от 29.10.2013 № 564-п «Об утверждении муниципальной программы «Развитие культуры» в целом,с  01.01.2014. 
Приказ Отдела культуры администрации Северо-Енисейского района от 24.12.2020 № 138 "Об утверждении муниципальных заданий на 2021 год и плановый период 2022 и 2023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01.01.2021-31.12.2023.
</t>
  </si>
  <si>
    <t>Постановление администрации Северо-Енисейского района  от 15.01.2021 № 6-п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01.01.2021-31.12.2021.
Постановление администрации Северо-Енисейского района  от 24.02.2022 № 59-п "Об утверждении порядков взаимодействия Финансового управления администрации Северо-Енисейский района и главных распорядителей средств бюджета Северо-Енисейского района при использовании средств межбюджетных трансфертов, поступающих в бюджет Северо-Енисейского района" в целом, 01.01.2022-31.12.2022</t>
  </si>
  <si>
    <t>Постановление администрации Северо-Енисейского района от 29.10.2013 № 564-п «Об утверждении муниципальной программы «Развитие культуры" в целом с 01.01.2014.
Приказ Отдела культуры администрации Северо-Енисейского района от 24.12.2020 № 138 "Об утверждении муниципальных заданий на 2021 год и плановый период 2022 и 2023 годов по муниципальным услугам (работам) оказываемым (выполняемым) муниципальными бюджетными учреждениями, в отношении которых Отдел культуры администрации Северо-Енисейского района осуществляет функции и полномочия главного распорядителя бюджетных средств" в целом, 01.01.2021-31.12.2023</t>
  </si>
  <si>
    <t>И.о. руководителя Финансового управления администрации Северо-Енисейского района __________________________________Т.А. Новосёлова</t>
  </si>
  <si>
    <t>Исполнитель Красовская И.Ю.</t>
  </si>
  <si>
    <t>на 26 декабря 2022 г.</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</si>
</sst>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10419]###\ ###\ ###\ ###\ ##0.0"/>
    <numFmt numFmtId="165" formatCode="0.0"/>
    <numFmt numFmtId="166" formatCode="#,##0.0"/>
  </numFmts>
  <fonts count="19" x14ac:knownFonts="1">
    <font>
      <sz val="11"/>
      <color rgb="FF000000"/>
      <name val="Calibri"/>
      <family val="2"/>
      <scheme val="minor"/>
    </font>
    <font>
      <sz val="11"/>
      <name val="Calibri"/>
      <family val="2"/>
      <charset val="204"/>
    </font>
    <font>
      <sz val="10"/>
      <color rgb="FF000000"/>
      <name val="Arial"/>
      <family val="2"/>
      <charset val="204"/>
    </font>
    <font>
      <b/>
      <sz val="10"/>
      <color rgb="FF000000"/>
      <name val="Arial"/>
      <family val="2"/>
      <charset val="204"/>
    </font>
    <font>
      <sz val="9"/>
      <color rgb="FF000000"/>
      <name val="Arial"/>
      <family val="2"/>
      <charset val="204"/>
    </font>
    <font>
      <sz val="9"/>
      <color rgb="FF000000"/>
      <name val="Arial Narrow"/>
      <family val="2"/>
      <charset val="204"/>
    </font>
    <font>
      <sz val="8"/>
      <color rgb="FF000000"/>
      <name val="Arial"/>
      <family val="2"/>
      <charset val="204"/>
    </font>
    <font>
      <sz val="11"/>
      <color rgb="FF000000"/>
      <name val="Calibri"/>
      <family val="2"/>
      <scheme val="minor"/>
    </font>
    <font>
      <sz val="9"/>
      <name val="Arial Narrow"/>
      <family val="2"/>
      <charset val="204"/>
    </font>
    <font>
      <sz val="9"/>
      <color rgb="FF000000"/>
      <name val="Arial Narrow"/>
      <family val="2"/>
      <charset val="204"/>
    </font>
    <font>
      <b/>
      <sz val="10"/>
      <color rgb="FF000000"/>
      <name val="Arial"/>
      <family val="2"/>
      <charset val="204"/>
    </font>
    <font>
      <b/>
      <sz val="10"/>
      <name val="Arial"/>
      <family val="2"/>
      <charset val="204"/>
    </font>
    <font>
      <sz val="10"/>
      <name val="Arial"/>
      <family val="2"/>
      <charset val="204"/>
    </font>
    <font>
      <sz val="8"/>
      <name val="Arial"/>
      <family val="2"/>
      <charset val="204"/>
    </font>
    <font>
      <sz val="12"/>
      <name val="Calibri"/>
      <family val="2"/>
      <charset val="204"/>
    </font>
    <font>
      <sz val="9"/>
      <color rgb="FF000000"/>
      <name val="Arial Narrow"/>
      <family val="2"/>
      <charset val="204"/>
    </font>
    <font>
      <sz val="8"/>
      <name val="Calibri"/>
      <family val="2"/>
      <charset val="204"/>
    </font>
    <font>
      <sz val="9"/>
      <color rgb="FF000000"/>
      <name val="Arial Narrow"/>
      <family val="2"/>
      <charset val="204"/>
    </font>
    <font>
      <sz val="10"/>
      <name val="Calibri"/>
      <family val="2"/>
      <charset val="204"/>
    </font>
  </fonts>
  <fills count="3">
    <fill>
      <patternFill patternType="none"/>
    </fill>
    <fill>
      <patternFill patternType="gray125"/>
    </fill>
    <fill>
      <patternFill patternType="solid">
        <fgColor theme="0"/>
        <bgColor indexed="64"/>
      </patternFill>
    </fill>
  </fills>
  <borders count="27">
    <border>
      <left/>
      <right/>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rgb="FF000000"/>
      </left>
      <right/>
      <top style="thin">
        <color indexed="64"/>
      </top>
      <bottom style="thin">
        <color rgb="FF000000"/>
      </bottom>
      <diagonal/>
    </border>
    <border>
      <left/>
      <right style="thin">
        <color rgb="FF000000"/>
      </right>
      <top style="thin">
        <color indexed="64"/>
      </top>
      <bottom style="thin">
        <color rgb="FF000000"/>
      </bottom>
      <diagonal/>
    </border>
    <border>
      <left style="thin">
        <color rgb="FF000000"/>
      </left>
      <right/>
      <top style="thin">
        <color rgb="FF000000"/>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thin">
        <color rgb="FF000000"/>
      </bottom>
      <diagonal/>
    </border>
    <border>
      <left/>
      <right style="thin">
        <color rgb="FF000000"/>
      </right>
      <top/>
      <bottom/>
      <diagonal/>
    </border>
    <border>
      <left/>
      <right/>
      <top style="thin">
        <color indexed="64"/>
      </top>
      <bottom style="thin">
        <color indexed="64"/>
      </bottom>
      <diagonal/>
    </border>
    <border>
      <left style="thin">
        <color rgb="FF000000"/>
      </left>
      <right/>
      <top/>
      <bottom style="thin">
        <color rgb="FF000000"/>
      </bottom>
      <diagonal/>
    </border>
    <border>
      <left style="thin">
        <color rgb="FF000000"/>
      </left>
      <right/>
      <top/>
      <bottom/>
      <diagonal/>
    </border>
    <border>
      <left style="thin">
        <color rgb="FF000000"/>
      </left>
      <right style="thin">
        <color rgb="FF000000"/>
      </right>
      <top style="thin">
        <color rgb="FF000000"/>
      </top>
      <bottom style="thin">
        <color indexed="64"/>
      </bottom>
      <diagonal/>
    </border>
  </borders>
  <cellStyleXfs count="2">
    <xf numFmtId="0" fontId="0" fillId="0" borderId="0"/>
    <xf numFmtId="0" fontId="7" fillId="0" borderId="0"/>
  </cellStyleXfs>
  <cellXfs count="287">
    <xf numFmtId="0" fontId="1" fillId="0" borderId="0" xfId="0" applyFont="1" applyFill="1" applyBorder="1"/>
    <xf numFmtId="0" fontId="3" fillId="0" borderId="0" xfId="1" applyNumberFormat="1" applyFont="1" applyFill="1" applyBorder="1" applyAlignment="1">
      <alignment horizontal="center" vertical="top" wrapText="1" readingOrder="1"/>
    </xf>
    <xf numFmtId="0" fontId="5" fillId="0" borderId="1" xfId="1" applyNumberFormat="1" applyFont="1" applyFill="1" applyBorder="1" applyAlignment="1">
      <alignment horizontal="center" vertical="top" wrapText="1" readingOrder="1"/>
    </xf>
    <xf numFmtId="0" fontId="5" fillId="0" borderId="6" xfId="1" applyNumberFormat="1" applyFont="1" applyFill="1" applyBorder="1" applyAlignment="1">
      <alignment horizontal="center" vertical="top" wrapText="1" readingOrder="1"/>
    </xf>
    <xf numFmtId="0" fontId="5" fillId="0" borderId="8" xfId="1" applyNumberFormat="1" applyFont="1" applyFill="1" applyBorder="1" applyAlignment="1">
      <alignment horizontal="center" vertical="top" wrapText="1" readingOrder="1"/>
    </xf>
    <xf numFmtId="0" fontId="6" fillId="0" borderId="3" xfId="1" applyNumberFormat="1" applyFont="1" applyFill="1" applyBorder="1" applyAlignment="1">
      <alignment horizontal="center" vertical="top" wrapText="1" readingOrder="1"/>
    </xf>
    <xf numFmtId="164" fontId="5" fillId="0" borderId="1" xfId="1" applyNumberFormat="1" applyFont="1" applyFill="1" applyBorder="1" applyAlignment="1">
      <alignment horizontal="right" vertical="top" wrapText="1" readingOrder="1"/>
    </xf>
    <xf numFmtId="164" fontId="5" fillId="0" borderId="1" xfId="1" applyNumberFormat="1" applyFont="1" applyFill="1" applyBorder="1" applyAlignment="1">
      <alignment vertical="top" wrapText="1" readingOrder="1"/>
    </xf>
    <xf numFmtId="0" fontId="1" fillId="0" borderId="0" xfId="0" applyFont="1" applyFill="1" applyBorder="1" applyAlignment="1">
      <alignment wrapText="1"/>
    </xf>
    <xf numFmtId="0" fontId="1" fillId="0" borderId="0" xfId="0" applyFont="1" applyFill="1" applyBorder="1"/>
    <xf numFmtId="0" fontId="5" fillId="0" borderId="11" xfId="1" applyNumberFormat="1" applyFont="1" applyFill="1" applyBorder="1" applyAlignment="1">
      <alignment vertical="top" wrapText="1" readingOrder="1"/>
    </xf>
    <xf numFmtId="0" fontId="6" fillId="0" borderId="8" xfId="1" applyNumberFormat="1" applyFont="1" applyFill="1" applyBorder="1" applyAlignment="1">
      <alignment horizontal="center" vertical="top" wrapText="1" readingOrder="1"/>
    </xf>
    <xf numFmtId="0" fontId="8" fillId="0" borderId="12" xfId="1" applyNumberFormat="1" applyFont="1" applyFill="1" applyBorder="1" applyAlignment="1">
      <alignment vertical="top" wrapText="1"/>
    </xf>
    <xf numFmtId="0" fontId="9" fillId="0" borderId="9" xfId="1" applyNumberFormat="1" applyFont="1" applyFill="1" applyBorder="1" applyAlignment="1">
      <alignment horizontal="center" vertical="center" wrapText="1" readingOrder="1"/>
    </xf>
    <xf numFmtId="0" fontId="1" fillId="0" borderId="0" xfId="0" applyFont="1" applyFill="1" applyBorder="1"/>
    <xf numFmtId="0" fontId="5" fillId="0" borderId="6" xfId="1" applyNumberFormat="1" applyFont="1" applyFill="1" applyBorder="1" applyAlignment="1">
      <alignment horizontal="center" vertical="top" wrapText="1" readingOrder="1"/>
    </xf>
    <xf numFmtId="0" fontId="5" fillId="0" borderId="1" xfId="1" applyNumberFormat="1" applyFont="1" applyFill="1" applyBorder="1" applyAlignment="1">
      <alignment vertical="top" wrapText="1" readingOrder="1"/>
    </xf>
    <xf numFmtId="0" fontId="5" fillId="0" borderId="1" xfId="1" applyNumberFormat="1" applyFont="1" applyFill="1" applyBorder="1" applyAlignment="1">
      <alignment horizontal="center" vertical="top" wrapText="1" readingOrder="1"/>
    </xf>
    <xf numFmtId="0" fontId="6" fillId="0" borderId="3" xfId="1" applyNumberFormat="1" applyFont="1" applyFill="1" applyBorder="1" applyAlignment="1">
      <alignment horizontal="center" vertical="top" wrapText="1" readingOrder="1"/>
    </xf>
    <xf numFmtId="0" fontId="6" fillId="0" borderId="8" xfId="1" applyNumberFormat="1" applyFont="1" applyFill="1" applyBorder="1" applyAlignment="1">
      <alignment horizontal="center" vertical="top" wrapText="1" readingOrder="1"/>
    </xf>
    <xf numFmtId="0" fontId="5" fillId="0" borderId="8" xfId="1" applyNumberFormat="1" applyFont="1" applyFill="1" applyBorder="1" applyAlignment="1">
      <alignment horizontal="center" vertical="top" wrapText="1" readingOrder="1"/>
    </xf>
    <xf numFmtId="0" fontId="5" fillId="0" borderId="1" xfId="1" applyNumberFormat="1" applyFont="1" applyFill="1" applyBorder="1" applyAlignment="1">
      <alignment vertical="top" wrapText="1" readingOrder="1"/>
    </xf>
    <xf numFmtId="0" fontId="5" fillId="0" borderId="18" xfId="1" applyNumberFormat="1" applyFont="1" applyFill="1" applyBorder="1" applyAlignment="1">
      <alignment vertical="top" wrapText="1" readingOrder="1"/>
    </xf>
    <xf numFmtId="0" fontId="5" fillId="0" borderId="12" xfId="1" applyNumberFormat="1" applyFont="1" applyFill="1" applyBorder="1" applyAlignment="1">
      <alignment vertical="top" wrapText="1" readingOrder="1"/>
    </xf>
    <xf numFmtId="0" fontId="1" fillId="0" borderId="11" xfId="0" applyFont="1" applyFill="1" applyBorder="1" applyAlignment="1">
      <alignment vertical="top" readingOrder="1"/>
    </xf>
    <xf numFmtId="0" fontId="5" fillId="0" borderId="2" xfId="1" applyNumberFormat="1" applyFont="1" applyFill="1" applyBorder="1" applyAlignment="1">
      <alignment vertical="top" wrapText="1" readingOrder="1"/>
    </xf>
    <xf numFmtId="0" fontId="9" fillId="0" borderId="1" xfId="1" applyNumberFormat="1" applyFont="1" applyFill="1" applyBorder="1" applyAlignment="1">
      <alignment vertical="top" wrapText="1" readingOrder="1"/>
    </xf>
    <xf numFmtId="0" fontId="9" fillId="0" borderId="1" xfId="1" applyNumberFormat="1" applyFont="1" applyFill="1" applyBorder="1" applyAlignment="1">
      <alignment horizontal="center" vertical="top" wrapText="1" readingOrder="1"/>
    </xf>
    <xf numFmtId="0" fontId="9" fillId="0" borderId="3" xfId="1" applyNumberFormat="1" applyFont="1" applyFill="1" applyBorder="1" applyAlignment="1">
      <alignment horizontal="center" vertical="top" wrapText="1" readingOrder="1"/>
    </xf>
    <xf numFmtId="164" fontId="9" fillId="0" borderId="1" xfId="1" applyNumberFormat="1" applyFont="1" applyFill="1" applyBorder="1" applyAlignment="1">
      <alignment vertical="top" wrapText="1" readingOrder="1"/>
    </xf>
    <xf numFmtId="49" fontId="1" fillId="0" borderId="11" xfId="0" applyNumberFormat="1" applyFont="1" applyFill="1" applyBorder="1"/>
    <xf numFmtId="164" fontId="9" fillId="0" borderId="3" xfId="1" applyNumberFormat="1" applyFont="1" applyFill="1" applyBorder="1" applyAlignment="1">
      <alignment horizontal="right" vertical="top" wrapText="1" readingOrder="1"/>
    </xf>
    <xf numFmtId="0" fontId="1" fillId="0" borderId="11" xfId="0" applyFont="1" applyFill="1" applyBorder="1" applyAlignment="1">
      <alignment vertical="top" wrapText="1" readingOrder="1"/>
    </xf>
    <xf numFmtId="0" fontId="8" fillId="0" borderId="11" xfId="0" applyFont="1" applyFill="1" applyBorder="1" applyAlignment="1">
      <alignment vertical="top" wrapText="1" readingOrder="1"/>
    </xf>
    <xf numFmtId="49" fontId="8" fillId="0" borderId="11" xfId="0" applyNumberFormat="1" applyFont="1" applyFill="1" applyBorder="1" applyAlignment="1">
      <alignment horizontal="center" vertical="top" wrapText="1"/>
    </xf>
    <xf numFmtId="0" fontId="8" fillId="0" borderId="14" xfId="0" applyFont="1" applyFill="1" applyBorder="1" applyAlignment="1">
      <alignment vertical="top" wrapText="1" readingOrder="1"/>
    </xf>
    <xf numFmtId="49" fontId="8" fillId="0" borderId="11" xfId="0" applyNumberFormat="1" applyFont="1" applyFill="1" applyBorder="1" applyAlignment="1">
      <alignment horizontal="center" vertical="top"/>
    </xf>
    <xf numFmtId="49" fontId="8" fillId="0" borderId="14" xfId="0" applyNumberFormat="1" applyFont="1" applyFill="1" applyBorder="1" applyAlignment="1">
      <alignment horizontal="center" vertical="top"/>
    </xf>
    <xf numFmtId="0" fontId="9" fillId="0" borderId="1" xfId="1" applyNumberFormat="1" applyFont="1" applyFill="1" applyBorder="1" applyAlignment="1">
      <alignment horizontal="right" vertical="top" wrapText="1" readingOrder="1"/>
    </xf>
    <xf numFmtId="0" fontId="1" fillId="0" borderId="0" xfId="0" applyFont="1" applyFill="1" applyBorder="1"/>
    <xf numFmtId="0" fontId="5" fillId="0" borderId="1" xfId="1" applyNumberFormat="1" applyFont="1" applyFill="1" applyBorder="1" applyAlignment="1">
      <alignment vertical="top" wrapText="1" readingOrder="1"/>
    </xf>
    <xf numFmtId="0" fontId="9" fillId="0" borderId="1" xfId="1" applyNumberFormat="1" applyFont="1" applyFill="1" applyBorder="1" applyAlignment="1">
      <alignment horizontal="center" vertical="top" wrapText="1" readingOrder="1"/>
    </xf>
    <xf numFmtId="165" fontId="1" fillId="0" borderId="0" xfId="0" applyNumberFormat="1" applyFont="1" applyFill="1" applyBorder="1"/>
    <xf numFmtId="164" fontId="9" fillId="0" borderId="1" xfId="1" applyNumberFormat="1" applyFont="1" applyFill="1" applyBorder="1" applyAlignment="1">
      <alignment horizontal="right" vertical="top" wrapText="1" readingOrder="1"/>
    </xf>
    <xf numFmtId="0" fontId="5" fillId="0" borderId="1" xfId="1" applyNumberFormat="1" applyFont="1" applyFill="1" applyBorder="1" applyAlignment="1">
      <alignment vertical="top" wrapText="1" readingOrder="1"/>
    </xf>
    <xf numFmtId="0" fontId="9" fillId="2" borderId="1" xfId="1" applyNumberFormat="1" applyFont="1" applyFill="1" applyBorder="1" applyAlignment="1">
      <alignment vertical="top" wrapText="1" readingOrder="1"/>
    </xf>
    <xf numFmtId="0" fontId="5" fillId="0" borderId="1" xfId="1" applyNumberFormat="1" applyFont="1" applyFill="1" applyBorder="1" applyAlignment="1">
      <alignment vertical="top" wrapText="1" readingOrder="1"/>
    </xf>
    <xf numFmtId="164" fontId="9" fillId="0" borderId="8" xfId="1" applyNumberFormat="1" applyFont="1" applyFill="1" applyBorder="1" applyAlignment="1">
      <alignment vertical="top" wrapText="1" readingOrder="1"/>
    </xf>
    <xf numFmtId="0" fontId="5" fillId="0" borderId="1" xfId="1" applyNumberFormat="1" applyFont="1" applyFill="1" applyBorder="1" applyAlignment="1">
      <alignment vertical="top" wrapText="1" readingOrder="1"/>
    </xf>
    <xf numFmtId="0" fontId="5" fillId="0" borderId="1" xfId="1" applyNumberFormat="1" applyFont="1" applyFill="1" applyBorder="1" applyAlignment="1">
      <alignment vertical="top" wrapText="1" readingOrder="1"/>
    </xf>
    <xf numFmtId="0" fontId="5" fillId="0" borderId="1" xfId="1" applyNumberFormat="1" applyFont="1" applyFill="1" applyBorder="1" applyAlignment="1">
      <alignment vertical="top" wrapText="1" readingOrder="1"/>
    </xf>
    <xf numFmtId="0" fontId="1" fillId="0" borderId="9" xfId="1" applyNumberFormat="1" applyFont="1" applyFill="1" applyBorder="1" applyAlignment="1">
      <alignment vertical="top" wrapText="1" readingOrder="1"/>
    </xf>
    <xf numFmtId="0" fontId="1" fillId="0" borderId="22" xfId="1" applyNumberFormat="1" applyFont="1" applyFill="1" applyBorder="1" applyAlignment="1">
      <alignment vertical="top" wrapText="1" readingOrder="1"/>
    </xf>
    <xf numFmtId="0" fontId="5" fillId="0" borderId="24" xfId="1" applyNumberFormat="1" applyFont="1" applyFill="1" applyBorder="1" applyAlignment="1">
      <alignment vertical="top" wrapText="1" readingOrder="1"/>
    </xf>
    <xf numFmtId="0" fontId="5" fillId="0" borderId="25" xfId="1" applyNumberFormat="1" applyFont="1" applyFill="1" applyBorder="1" applyAlignment="1">
      <alignment vertical="top" wrapText="1" readingOrder="1"/>
    </xf>
    <xf numFmtId="0" fontId="14" fillId="0" borderId="0" xfId="0" applyFont="1" applyFill="1" applyBorder="1" applyAlignment="1"/>
    <xf numFmtId="0" fontId="14" fillId="0" borderId="0" xfId="0" applyFont="1" applyFill="1" applyBorder="1"/>
    <xf numFmtId="0" fontId="8" fillId="0" borderId="12" xfId="0" applyFont="1" applyFill="1" applyBorder="1" applyAlignment="1">
      <alignment vertical="top" wrapText="1" readingOrder="1"/>
    </xf>
    <xf numFmtId="0" fontId="8" fillId="0" borderId="15" xfId="0" applyFont="1" applyFill="1" applyBorder="1" applyAlignment="1">
      <alignment vertical="top" wrapText="1" readingOrder="1"/>
    </xf>
    <xf numFmtId="0" fontId="1" fillId="0" borderId="0" xfId="0" applyFont="1" applyFill="1" applyBorder="1"/>
    <xf numFmtId="14" fontId="5" fillId="0" borderId="1" xfId="1" applyNumberFormat="1" applyFont="1" applyFill="1" applyBorder="1" applyAlignment="1">
      <alignment vertical="top" wrapText="1" readingOrder="1"/>
    </xf>
    <xf numFmtId="0" fontId="15" fillId="0" borderId="1" xfId="1" applyNumberFormat="1" applyFont="1" applyFill="1" applyBorder="1" applyAlignment="1">
      <alignment horizontal="left" vertical="top" wrapText="1" readingOrder="1"/>
    </xf>
    <xf numFmtId="0" fontId="5" fillId="0" borderId="18" xfId="1" applyNumberFormat="1" applyFont="1" applyFill="1" applyBorder="1" applyAlignment="1">
      <alignment horizontal="left" vertical="top" wrapText="1" readingOrder="1"/>
    </xf>
    <xf numFmtId="0" fontId="9" fillId="0" borderId="1" xfId="1" applyNumberFormat="1" applyFont="1" applyFill="1" applyBorder="1" applyAlignment="1">
      <alignment horizontal="center" vertical="top" wrapText="1" readingOrder="1"/>
    </xf>
    <xf numFmtId="0" fontId="5" fillId="0" borderId="1" xfId="1" applyNumberFormat="1" applyFont="1" applyFill="1" applyBorder="1" applyAlignment="1">
      <alignment vertical="top" wrapText="1" readingOrder="1"/>
    </xf>
    <xf numFmtId="0" fontId="1" fillId="0" borderId="2" xfId="1" applyNumberFormat="1" applyFont="1" applyFill="1" applyBorder="1" applyAlignment="1">
      <alignment vertical="top" wrapText="1" readingOrder="1"/>
    </xf>
    <xf numFmtId="0" fontId="8" fillId="0" borderId="12" xfId="0" applyFont="1" applyFill="1" applyBorder="1" applyAlignment="1">
      <alignment vertical="top" wrapText="1" readingOrder="1"/>
    </xf>
    <xf numFmtId="0" fontId="8" fillId="0" borderId="15" xfId="0" applyFont="1" applyFill="1" applyBorder="1" applyAlignment="1">
      <alignment vertical="top" wrapText="1" readingOrder="1"/>
    </xf>
    <xf numFmtId="0" fontId="1" fillId="0" borderId="0" xfId="0" applyFont="1" applyFill="1" applyBorder="1"/>
    <xf numFmtId="0" fontId="5" fillId="2" borderId="1" xfId="1" applyNumberFormat="1" applyFont="1" applyFill="1" applyBorder="1" applyAlignment="1">
      <alignment vertical="top" wrapText="1" readingOrder="1"/>
    </xf>
    <xf numFmtId="164" fontId="9" fillId="0" borderId="6" xfId="1" applyNumberFormat="1" applyFont="1" applyFill="1" applyBorder="1" applyAlignment="1">
      <alignment vertical="top" wrapText="1" readingOrder="1"/>
    </xf>
    <xf numFmtId="0" fontId="5" fillId="0" borderId="25" xfId="1" applyNumberFormat="1" applyFont="1" applyFill="1" applyBorder="1" applyAlignment="1">
      <alignment horizontal="center" vertical="top" wrapText="1" readingOrder="1"/>
    </xf>
    <xf numFmtId="0" fontId="9" fillId="0" borderId="1" xfId="1" applyNumberFormat="1" applyFont="1" applyFill="1" applyBorder="1" applyAlignment="1">
      <alignment horizontal="center" vertical="top" wrapText="1" readingOrder="1"/>
    </xf>
    <xf numFmtId="0" fontId="5" fillId="0" borderId="1" xfId="1" applyNumberFormat="1" applyFont="1" applyFill="1" applyBorder="1" applyAlignment="1">
      <alignment vertical="top" wrapText="1" readingOrder="1"/>
    </xf>
    <xf numFmtId="0" fontId="1" fillId="0" borderId="0" xfId="0" applyFont="1" applyFill="1" applyBorder="1"/>
    <xf numFmtId="0" fontId="5" fillId="0" borderId="13" xfId="1" applyNumberFormat="1" applyFont="1" applyFill="1" applyBorder="1" applyAlignment="1">
      <alignment vertical="top" wrapText="1" readingOrder="1"/>
    </xf>
    <xf numFmtId="166" fontId="9" fillId="0" borderId="1" xfId="1" applyNumberFormat="1" applyFont="1" applyFill="1" applyBorder="1" applyAlignment="1">
      <alignment horizontal="right" vertical="top" wrapText="1" readingOrder="1"/>
    </xf>
    <xf numFmtId="0" fontId="5" fillId="0" borderId="1" xfId="1" applyNumberFormat="1" applyFont="1" applyFill="1" applyBorder="1" applyAlignment="1">
      <alignment vertical="top" wrapText="1" readingOrder="1"/>
    </xf>
    <xf numFmtId="0" fontId="1" fillId="0" borderId="0" xfId="0" applyFont="1" applyFill="1" applyBorder="1"/>
    <xf numFmtId="0" fontId="5" fillId="0" borderId="1" xfId="1" applyNumberFormat="1" applyFont="1" applyFill="1" applyBorder="1" applyAlignment="1">
      <alignment horizontal="center" vertical="top" wrapText="1" readingOrder="1"/>
    </xf>
    <xf numFmtId="0" fontId="5" fillId="0" borderId="3" xfId="1" applyNumberFormat="1" applyFont="1" applyFill="1" applyBorder="1" applyAlignment="1">
      <alignment horizontal="center" vertical="top" wrapText="1" readingOrder="1"/>
    </xf>
    <xf numFmtId="49" fontId="5" fillId="0" borderId="1" xfId="1" applyNumberFormat="1" applyFont="1" applyFill="1" applyBorder="1" applyAlignment="1">
      <alignment horizontal="center" vertical="top" wrapText="1"/>
    </xf>
    <xf numFmtId="49" fontId="9" fillId="0" borderId="1" xfId="1" applyNumberFormat="1" applyFont="1" applyFill="1" applyBorder="1" applyAlignment="1">
      <alignment horizontal="center" vertical="top" wrapText="1"/>
    </xf>
    <xf numFmtId="0" fontId="2" fillId="0" borderId="0" xfId="1" applyNumberFormat="1" applyFont="1" applyFill="1" applyBorder="1" applyAlignment="1">
      <alignment vertical="top" wrapText="1" readingOrder="1"/>
    </xf>
    <xf numFmtId="0" fontId="6" fillId="0" borderId="13" xfId="1" applyNumberFormat="1" applyFont="1" applyFill="1" applyBorder="1" applyAlignment="1">
      <alignment horizontal="center" vertical="top" wrapText="1" readingOrder="1"/>
    </xf>
    <xf numFmtId="0" fontId="6" fillId="0" borderId="11" xfId="1" applyNumberFormat="1" applyFont="1" applyFill="1" applyBorder="1" applyAlignment="1">
      <alignment horizontal="center" vertical="top" wrapText="1" readingOrder="1"/>
    </xf>
    <xf numFmtId="0" fontId="9" fillId="0" borderId="6" xfId="1" applyNumberFormat="1" applyFont="1" applyFill="1" applyBorder="1" applyAlignment="1">
      <alignment vertical="top" wrapText="1" readingOrder="1"/>
    </xf>
    <xf numFmtId="0" fontId="9" fillId="0" borderId="8" xfId="1" applyNumberFormat="1" applyFont="1" applyFill="1" applyBorder="1" applyAlignment="1">
      <alignment vertical="top" wrapText="1" readingOrder="1"/>
    </xf>
    <xf numFmtId="0" fontId="1" fillId="2" borderId="0" xfId="0" applyFont="1" applyFill="1" applyBorder="1"/>
    <xf numFmtId="0" fontId="3" fillId="2" borderId="0" xfId="1" applyNumberFormat="1" applyFont="1" applyFill="1" applyBorder="1" applyAlignment="1">
      <alignment horizontal="center" vertical="top" wrapText="1" readingOrder="1"/>
    </xf>
    <xf numFmtId="0" fontId="2" fillId="2" borderId="0" xfId="1" applyNumberFormat="1" applyFont="1" applyFill="1" applyBorder="1" applyAlignment="1">
      <alignment horizontal="center" vertical="top" wrapText="1" readingOrder="1"/>
    </xf>
    <xf numFmtId="0" fontId="6" fillId="2" borderId="3" xfId="1" applyNumberFormat="1" applyFont="1" applyFill="1" applyBorder="1" applyAlignment="1">
      <alignment horizontal="center" vertical="top" wrapText="1" readingOrder="1"/>
    </xf>
    <xf numFmtId="164" fontId="5" fillId="2" borderId="1" xfId="1" applyNumberFormat="1" applyFont="1" applyFill="1" applyBorder="1" applyAlignment="1">
      <alignment horizontal="right" vertical="top" wrapText="1" readingOrder="1"/>
    </xf>
    <xf numFmtId="164" fontId="5" fillId="2" borderId="1" xfId="1" applyNumberFormat="1" applyFont="1" applyFill="1" applyBorder="1" applyAlignment="1">
      <alignment vertical="top" wrapText="1" readingOrder="1"/>
    </xf>
    <xf numFmtId="164" fontId="9" fillId="2" borderId="1" xfId="1" applyNumberFormat="1" applyFont="1" applyFill="1" applyBorder="1" applyAlignment="1">
      <alignment vertical="top" wrapText="1" readingOrder="1"/>
    </xf>
    <xf numFmtId="164" fontId="9" fillId="2" borderId="1" xfId="1" applyNumberFormat="1" applyFont="1" applyFill="1" applyBorder="1" applyAlignment="1">
      <alignment horizontal="right" vertical="top" wrapText="1" readingOrder="1"/>
    </xf>
    <xf numFmtId="164" fontId="9" fillId="2" borderId="8" xfId="1" applyNumberFormat="1" applyFont="1" applyFill="1" applyBorder="1" applyAlignment="1">
      <alignment vertical="top" wrapText="1" readingOrder="1"/>
    </xf>
    <xf numFmtId="166" fontId="9" fillId="2" borderId="1" xfId="1" applyNumberFormat="1" applyFont="1" applyFill="1" applyBorder="1" applyAlignment="1">
      <alignment vertical="top" wrapText="1" readingOrder="1"/>
    </xf>
    <xf numFmtId="164" fontId="15" fillId="2" borderId="1" xfId="1" applyNumberFormat="1" applyFont="1" applyFill="1" applyBorder="1" applyAlignment="1">
      <alignment vertical="top" wrapText="1" readingOrder="1"/>
    </xf>
    <xf numFmtId="0" fontId="15" fillId="2" borderId="1" xfId="1" applyNumberFormat="1" applyFont="1" applyFill="1" applyBorder="1" applyAlignment="1">
      <alignment vertical="top" wrapText="1" readingOrder="1"/>
    </xf>
    <xf numFmtId="164" fontId="9" fillId="2" borderId="3" xfId="1" applyNumberFormat="1" applyFont="1" applyFill="1" applyBorder="1" applyAlignment="1">
      <alignment horizontal="right" vertical="top" wrapText="1" readingOrder="1"/>
    </xf>
    <xf numFmtId="165" fontId="1" fillId="2" borderId="0" xfId="0" applyNumberFormat="1" applyFont="1" applyFill="1" applyBorder="1"/>
    <xf numFmtId="0" fontId="14" fillId="2" borderId="0" xfId="0" applyFont="1" applyFill="1" applyBorder="1" applyAlignment="1"/>
    <xf numFmtId="0" fontId="14" fillId="2" borderId="0" xfId="0" applyFont="1" applyFill="1" applyBorder="1"/>
    <xf numFmtId="0" fontId="5" fillId="2" borderId="3" xfId="1" applyNumberFormat="1" applyFont="1" applyFill="1" applyBorder="1" applyAlignment="1">
      <alignment horizontal="center" vertical="top" wrapText="1" readingOrder="1"/>
    </xf>
    <xf numFmtId="0" fontId="5" fillId="2" borderId="1" xfId="1" applyNumberFormat="1" applyFont="1" applyFill="1" applyBorder="1" applyAlignment="1">
      <alignment horizontal="center" vertical="top" wrapText="1" readingOrder="1"/>
    </xf>
    <xf numFmtId="0" fontId="5" fillId="2" borderId="3" xfId="1" applyNumberFormat="1" applyFont="1" applyFill="1" applyBorder="1" applyAlignment="1">
      <alignment horizontal="center" vertical="top" wrapText="1" readingOrder="1"/>
    </xf>
    <xf numFmtId="0" fontId="5" fillId="2" borderId="1" xfId="1" applyNumberFormat="1" applyFont="1" applyFill="1" applyBorder="1" applyAlignment="1">
      <alignment horizontal="left" vertical="top" wrapText="1" readingOrder="1"/>
    </xf>
    <xf numFmtId="49" fontId="5" fillId="2" borderId="1" xfId="1" applyNumberFormat="1" applyFont="1" applyFill="1" applyBorder="1" applyAlignment="1">
      <alignment horizontal="center" vertical="top" wrapText="1"/>
    </xf>
    <xf numFmtId="0" fontId="1" fillId="2" borderId="0" xfId="0" applyFont="1" applyFill="1" applyBorder="1" applyAlignment="1">
      <alignment wrapText="1"/>
    </xf>
    <xf numFmtId="0" fontId="2" fillId="0" borderId="0" xfId="1" applyNumberFormat="1" applyFont="1" applyFill="1" applyBorder="1" applyAlignment="1">
      <alignment horizontal="center" vertical="top" wrapText="1" readingOrder="1"/>
    </xf>
    <xf numFmtId="0" fontId="1" fillId="0" borderId="0" xfId="0" applyFont="1" applyFill="1" applyBorder="1"/>
    <xf numFmtId="0" fontId="5" fillId="0" borderId="1" xfId="1" applyNumberFormat="1" applyFont="1" applyFill="1" applyBorder="1" applyAlignment="1">
      <alignment horizontal="center" vertical="top" wrapText="1" readingOrder="1"/>
    </xf>
    <xf numFmtId="0" fontId="5" fillId="0" borderId="3" xfId="1" applyNumberFormat="1" applyFont="1" applyFill="1" applyBorder="1" applyAlignment="1">
      <alignment horizontal="center" vertical="top" wrapText="1" readingOrder="1"/>
    </xf>
    <xf numFmtId="0" fontId="5" fillId="0" borderId="8" xfId="1" applyNumberFormat="1" applyFont="1" applyFill="1" applyBorder="1" applyAlignment="1">
      <alignment horizontal="center" vertical="top" wrapText="1" readingOrder="1"/>
    </xf>
    <xf numFmtId="164" fontId="16" fillId="0" borderId="0" xfId="0" applyNumberFormat="1" applyFont="1" applyFill="1" applyBorder="1"/>
    <xf numFmtId="164" fontId="1" fillId="0" borderId="0" xfId="0" applyNumberFormat="1" applyFont="1" applyFill="1" applyBorder="1"/>
    <xf numFmtId="164" fontId="15" fillId="0" borderId="1" xfId="1" applyNumberFormat="1" applyFont="1" applyFill="1" applyBorder="1" applyAlignment="1">
      <alignment horizontal="right" vertical="top" wrapText="1" readingOrder="1"/>
    </xf>
    <xf numFmtId="0" fontId="15" fillId="0" borderId="1" xfId="1" applyNumberFormat="1" applyFont="1" applyFill="1" applyBorder="1" applyAlignment="1">
      <alignment horizontal="right" vertical="top" wrapText="1" readingOrder="1"/>
    </xf>
    <xf numFmtId="166" fontId="9" fillId="0" borderId="1" xfId="1" applyNumberFormat="1" applyFont="1" applyFill="1" applyBorder="1" applyAlignment="1">
      <alignment vertical="top" wrapText="1" readingOrder="1"/>
    </xf>
    <xf numFmtId="166" fontId="9" fillId="0" borderId="26" xfId="1" applyNumberFormat="1" applyFont="1" applyFill="1" applyBorder="1" applyAlignment="1">
      <alignment vertical="top" wrapText="1" readingOrder="1"/>
    </xf>
    <xf numFmtId="166" fontId="1" fillId="0" borderId="0" xfId="0" applyNumberFormat="1" applyFont="1" applyFill="1" applyBorder="1"/>
    <xf numFmtId="0" fontId="5" fillId="0" borderId="8" xfId="1" applyNumberFormat="1" applyFont="1" applyFill="1" applyBorder="1" applyAlignment="1">
      <alignment horizontal="center" vertical="top" wrapText="1" readingOrder="1"/>
    </xf>
    <xf numFmtId="0" fontId="5" fillId="0" borderId="3" xfId="1" applyNumberFormat="1" applyFont="1" applyFill="1" applyBorder="1" applyAlignment="1">
      <alignment horizontal="center" vertical="top" wrapText="1" readingOrder="1"/>
    </xf>
    <xf numFmtId="0" fontId="2" fillId="0" borderId="0" xfId="1" applyNumberFormat="1" applyFont="1" applyFill="1" applyBorder="1" applyAlignment="1">
      <alignment horizontal="center" vertical="top" wrapText="1" readingOrder="1"/>
    </xf>
    <xf numFmtId="0" fontId="1" fillId="0" borderId="0" xfId="0" applyFont="1" applyFill="1" applyBorder="1"/>
    <xf numFmtId="164" fontId="9" fillId="2" borderId="1" xfId="1" applyNumberFormat="1" applyFont="1" applyFill="1" applyBorder="1" applyAlignment="1">
      <alignment horizontal="center" vertical="top" wrapText="1" readingOrder="1"/>
    </xf>
    <xf numFmtId="0" fontId="5" fillId="2" borderId="8" xfId="1" applyNumberFormat="1" applyFont="1" applyFill="1" applyBorder="1" applyAlignment="1">
      <alignment horizontal="center" vertical="top" wrapText="1" readingOrder="1"/>
    </xf>
    <xf numFmtId="0" fontId="8" fillId="2" borderId="0" xfId="0" applyFont="1" applyFill="1" applyBorder="1" applyAlignment="1">
      <alignment horizontal="center"/>
    </xf>
    <xf numFmtId="0" fontId="2" fillId="2" borderId="0" xfId="1" applyNumberFormat="1" applyFont="1" applyFill="1" applyBorder="1" applyAlignment="1">
      <alignment vertical="top" wrapText="1" readingOrder="1"/>
    </xf>
    <xf numFmtId="0" fontId="9" fillId="2" borderId="1" xfId="1" applyNumberFormat="1" applyFont="1" applyFill="1" applyBorder="1" applyAlignment="1">
      <alignment horizontal="right" vertical="top" wrapText="1" readingOrder="1"/>
    </xf>
    <xf numFmtId="166" fontId="9" fillId="2" borderId="1" xfId="1" applyNumberFormat="1" applyFont="1" applyFill="1" applyBorder="1" applyAlignment="1">
      <alignment horizontal="right" vertical="top" wrapText="1" readingOrder="1"/>
    </xf>
    <xf numFmtId="164" fontId="15" fillId="2" borderId="1" xfId="1" applyNumberFormat="1" applyFont="1" applyFill="1" applyBorder="1" applyAlignment="1">
      <alignment horizontal="right" vertical="top" wrapText="1" readingOrder="1"/>
    </xf>
    <xf numFmtId="0" fontId="15" fillId="2" borderId="1" xfId="1" applyNumberFormat="1" applyFont="1" applyFill="1" applyBorder="1" applyAlignment="1">
      <alignment horizontal="right" vertical="top" wrapText="1" readingOrder="1"/>
    </xf>
    <xf numFmtId="164" fontId="9" fillId="2" borderId="13" xfId="1" applyNumberFormat="1" applyFont="1" applyFill="1" applyBorder="1" applyAlignment="1">
      <alignment horizontal="right" vertical="top" wrapText="1" readingOrder="1"/>
    </xf>
    <xf numFmtId="166" fontId="9" fillId="2" borderId="26" xfId="1" applyNumberFormat="1" applyFont="1" applyFill="1" applyBorder="1" applyAlignment="1">
      <alignment vertical="top" wrapText="1" readingOrder="1"/>
    </xf>
    <xf numFmtId="166" fontId="1" fillId="2" borderId="0" xfId="0" applyNumberFormat="1" applyFont="1" applyFill="1" applyBorder="1"/>
    <xf numFmtId="0" fontId="5" fillId="0" borderId="1" xfId="1" applyNumberFormat="1" applyFont="1" applyFill="1" applyBorder="1" applyAlignment="1">
      <alignment vertical="top" wrapText="1" readingOrder="1"/>
    </xf>
    <xf numFmtId="0" fontId="2" fillId="0" borderId="0" xfId="1" applyNumberFormat="1" applyFont="1" applyFill="1" applyBorder="1" applyAlignment="1">
      <alignment horizontal="center" vertical="top" wrapText="1" readingOrder="1"/>
    </xf>
    <xf numFmtId="0" fontId="1" fillId="0" borderId="0" xfId="0" applyFont="1" applyFill="1" applyBorder="1"/>
    <xf numFmtId="0" fontId="5" fillId="0" borderId="1" xfId="1" applyNumberFormat="1" applyFont="1" applyFill="1" applyBorder="1" applyAlignment="1">
      <alignment horizontal="center" vertical="top" wrapText="1" readingOrder="1"/>
    </xf>
    <xf numFmtId="0" fontId="5" fillId="0" borderId="8" xfId="1" applyNumberFormat="1" applyFont="1" applyFill="1" applyBorder="1" applyAlignment="1">
      <alignment horizontal="center" vertical="top" wrapText="1" readingOrder="1"/>
    </xf>
    <xf numFmtId="166" fontId="5" fillId="0" borderId="1" xfId="1" applyNumberFormat="1" applyFont="1" applyFill="1" applyBorder="1" applyAlignment="1">
      <alignment vertical="top" wrapText="1" readingOrder="1"/>
    </xf>
    <xf numFmtId="164" fontId="17" fillId="0" borderId="1" xfId="1" applyNumberFormat="1" applyFont="1" applyFill="1" applyBorder="1" applyAlignment="1">
      <alignment vertical="top" wrapText="1" readingOrder="1"/>
    </xf>
    <xf numFmtId="0" fontId="17" fillId="0" borderId="1" xfId="1" applyNumberFormat="1" applyFont="1" applyFill="1" applyBorder="1" applyAlignment="1">
      <alignment vertical="top" wrapText="1" readingOrder="1"/>
    </xf>
    <xf numFmtId="165" fontId="5" fillId="0" borderId="1" xfId="1" applyNumberFormat="1" applyFont="1" applyFill="1" applyBorder="1" applyAlignment="1">
      <alignment vertical="top" wrapText="1" readingOrder="1"/>
    </xf>
    <xf numFmtId="164" fontId="5" fillId="0" borderId="26" xfId="1" applyNumberFormat="1" applyFont="1" applyFill="1" applyBorder="1" applyAlignment="1">
      <alignment horizontal="right" vertical="top" wrapText="1" readingOrder="1"/>
    </xf>
    <xf numFmtId="164" fontId="5" fillId="0" borderId="3" xfId="1" applyNumberFormat="1" applyFont="1" applyFill="1" applyBorder="1" applyAlignment="1">
      <alignment horizontal="right" vertical="top" wrapText="1" readingOrder="1"/>
    </xf>
    <xf numFmtId="165" fontId="1" fillId="0" borderId="0" xfId="0" applyNumberFormat="1" applyFont="1" applyFill="1" applyBorder="1" applyAlignment="1"/>
    <xf numFmtId="165" fontId="14" fillId="0" borderId="0" xfId="0" applyNumberFormat="1" applyFont="1" applyFill="1" applyBorder="1"/>
    <xf numFmtId="0" fontId="8" fillId="0" borderId="0" xfId="0" applyFont="1" applyFill="1" applyBorder="1" applyAlignment="1">
      <alignment horizontal="center"/>
    </xf>
    <xf numFmtId="164" fontId="15" fillId="0" borderId="1" xfId="1" applyNumberFormat="1" applyFont="1" applyFill="1" applyBorder="1" applyAlignment="1">
      <alignment vertical="top" wrapText="1" readingOrder="1"/>
    </xf>
    <xf numFmtId="0" fontId="15" fillId="0" borderId="1" xfId="1" applyNumberFormat="1" applyFont="1" applyFill="1" applyBorder="1" applyAlignment="1">
      <alignment vertical="top" wrapText="1" readingOrder="1"/>
    </xf>
    <xf numFmtId="164" fontId="9" fillId="0" borderId="26" xfId="1" applyNumberFormat="1" applyFont="1" applyFill="1" applyBorder="1" applyAlignment="1">
      <alignment vertical="top" wrapText="1" readingOrder="1"/>
    </xf>
    <xf numFmtId="0" fontId="11" fillId="2" borderId="0" xfId="1" applyNumberFormat="1" applyFont="1" applyFill="1" applyBorder="1" applyAlignment="1">
      <alignment horizontal="center" vertical="top" wrapText="1" readingOrder="1"/>
    </xf>
    <xf numFmtId="0" fontId="12" fillId="2" borderId="0" xfId="1" applyNumberFormat="1" applyFont="1" applyFill="1" applyBorder="1" applyAlignment="1">
      <alignment horizontal="center" vertical="top" wrapText="1" readingOrder="1"/>
    </xf>
    <xf numFmtId="0" fontId="12" fillId="2" borderId="0" xfId="1" applyNumberFormat="1" applyFont="1" applyFill="1" applyBorder="1" applyAlignment="1">
      <alignment vertical="top" wrapText="1" readingOrder="1"/>
    </xf>
    <xf numFmtId="0" fontId="8" fillId="2" borderId="1" xfId="1" applyNumberFormat="1" applyFont="1" applyFill="1" applyBorder="1" applyAlignment="1">
      <alignment horizontal="center" vertical="top" wrapText="1" readingOrder="1"/>
    </xf>
    <xf numFmtId="0" fontId="8" fillId="2" borderId="8" xfId="1" applyNumberFormat="1" applyFont="1" applyFill="1" applyBorder="1" applyAlignment="1">
      <alignment horizontal="center" vertical="top" wrapText="1" readingOrder="1"/>
    </xf>
    <xf numFmtId="0" fontId="13" fillId="2" borderId="3" xfId="1" applyNumberFormat="1" applyFont="1" applyFill="1" applyBorder="1" applyAlignment="1">
      <alignment horizontal="center" vertical="top" wrapText="1" readingOrder="1"/>
    </xf>
    <xf numFmtId="164" fontId="8" fillId="2" borderId="1" xfId="1" applyNumberFormat="1" applyFont="1" applyFill="1" applyBorder="1" applyAlignment="1">
      <alignment horizontal="right" vertical="top" wrapText="1" readingOrder="1"/>
    </xf>
    <xf numFmtId="0" fontId="8" fillId="2" borderId="1" xfId="1" applyNumberFormat="1" applyFont="1" applyFill="1" applyBorder="1" applyAlignment="1">
      <alignment horizontal="right" vertical="top" wrapText="1" readingOrder="1"/>
    </xf>
    <xf numFmtId="166" fontId="8" fillId="2" borderId="1" xfId="1" applyNumberFormat="1" applyFont="1" applyFill="1" applyBorder="1" applyAlignment="1">
      <alignment horizontal="right" vertical="top" wrapText="1" readingOrder="1"/>
    </xf>
    <xf numFmtId="164" fontId="16" fillId="2" borderId="0" xfId="0" applyNumberFormat="1" applyFont="1" applyFill="1" applyBorder="1"/>
    <xf numFmtId="164" fontId="18" fillId="2" borderId="0" xfId="0" applyNumberFormat="1" applyFont="1" applyFill="1" applyBorder="1"/>
    <xf numFmtId="0" fontId="5" fillId="2" borderId="1" xfId="1" applyNumberFormat="1" applyFont="1" applyFill="1" applyBorder="1" applyAlignment="1">
      <alignment horizontal="right" vertical="top" wrapText="1" readingOrder="1"/>
    </xf>
    <xf numFmtId="164" fontId="5" fillId="2" borderId="8" xfId="1" applyNumberFormat="1" applyFont="1" applyFill="1" applyBorder="1" applyAlignment="1">
      <alignment vertical="top" wrapText="1" readingOrder="1"/>
    </xf>
    <xf numFmtId="164" fontId="5" fillId="2" borderId="6" xfId="1" applyNumberFormat="1" applyFont="1" applyFill="1" applyBorder="1" applyAlignment="1">
      <alignment vertical="top" wrapText="1" readingOrder="1"/>
    </xf>
    <xf numFmtId="166" fontId="5" fillId="2" borderId="1" xfId="1" applyNumberFormat="1" applyFont="1" applyFill="1" applyBorder="1" applyAlignment="1">
      <alignment horizontal="right" vertical="top" wrapText="1" readingOrder="1"/>
    </xf>
    <xf numFmtId="164" fontId="17" fillId="2" borderId="1" xfId="1" applyNumberFormat="1" applyFont="1" applyFill="1" applyBorder="1" applyAlignment="1">
      <alignment horizontal="right" vertical="top" wrapText="1" readingOrder="1"/>
    </xf>
    <xf numFmtId="0" fontId="17" fillId="2" borderId="1" xfId="1" applyNumberFormat="1" applyFont="1" applyFill="1" applyBorder="1" applyAlignment="1">
      <alignment horizontal="right" vertical="top" wrapText="1" readingOrder="1"/>
    </xf>
    <xf numFmtId="165" fontId="5" fillId="2" borderId="1" xfId="1" applyNumberFormat="1" applyFont="1" applyFill="1" applyBorder="1" applyAlignment="1">
      <alignment horizontal="right" vertical="top" wrapText="1" readingOrder="1"/>
    </xf>
    <xf numFmtId="166" fontId="5" fillId="2" borderId="1" xfId="1" applyNumberFormat="1" applyFont="1" applyFill="1" applyBorder="1" applyAlignment="1">
      <alignment vertical="top" wrapText="1" readingOrder="1"/>
    </xf>
    <xf numFmtId="164" fontId="5" fillId="2" borderId="3" xfId="1" applyNumberFormat="1" applyFont="1" applyFill="1" applyBorder="1" applyAlignment="1">
      <alignment horizontal="right" vertical="top" wrapText="1" readingOrder="1"/>
    </xf>
    <xf numFmtId="0" fontId="5" fillId="2" borderId="1" xfId="1" applyNumberFormat="1" applyFont="1" applyFill="1" applyBorder="1" applyAlignment="1">
      <alignment horizontal="center" vertical="top" wrapText="1" readingOrder="1"/>
    </xf>
    <xf numFmtId="0" fontId="5" fillId="2" borderId="8" xfId="1" applyNumberFormat="1" applyFont="1" applyFill="1" applyBorder="1" applyAlignment="1">
      <alignment horizontal="center" vertical="top" wrapText="1" readingOrder="1"/>
    </xf>
    <xf numFmtId="0" fontId="9" fillId="2" borderId="1" xfId="1" applyNumberFormat="1" applyFont="1" applyFill="1" applyBorder="1" applyAlignment="1">
      <alignment horizontal="center" vertical="top" wrapText="1" readingOrder="1"/>
    </xf>
    <xf numFmtId="0" fontId="9" fillId="2" borderId="8" xfId="1" applyNumberFormat="1" applyFont="1" applyFill="1" applyBorder="1" applyAlignment="1">
      <alignment horizontal="center" vertical="top" wrapText="1" readingOrder="1"/>
    </xf>
    <xf numFmtId="164" fontId="9" fillId="0" borderId="1" xfId="1" applyNumberFormat="1" applyFont="1" applyFill="1" applyBorder="1" applyAlignment="1">
      <alignment horizontal="center" vertical="top" wrapText="1" readingOrder="1"/>
    </xf>
    <xf numFmtId="164" fontId="9" fillId="0" borderId="8" xfId="1" applyNumberFormat="1" applyFont="1" applyFill="1" applyBorder="1" applyAlignment="1">
      <alignment horizontal="center" vertical="top" wrapText="1" readingOrder="1"/>
    </xf>
    <xf numFmtId="0" fontId="9" fillId="0" borderId="1" xfId="1" applyNumberFormat="1" applyFont="1" applyFill="1" applyBorder="1" applyAlignment="1">
      <alignment horizontal="center" vertical="top" wrapText="1" readingOrder="1"/>
    </xf>
    <xf numFmtId="0" fontId="9" fillId="0" borderId="8" xfId="1" applyNumberFormat="1" applyFont="1" applyFill="1" applyBorder="1" applyAlignment="1">
      <alignment horizontal="center" vertical="top" wrapText="1" readingOrder="1"/>
    </xf>
    <xf numFmtId="0" fontId="9" fillId="0" borderId="18" xfId="1" applyNumberFormat="1" applyFont="1" applyFill="1" applyBorder="1" applyAlignment="1">
      <alignment horizontal="left" vertical="top" wrapText="1" readingOrder="1"/>
    </xf>
    <xf numFmtId="0" fontId="9" fillId="0" borderId="2" xfId="1" applyNumberFormat="1" applyFont="1" applyFill="1" applyBorder="1" applyAlignment="1">
      <alignment horizontal="left" vertical="top" wrapText="1" readingOrder="1"/>
    </xf>
    <xf numFmtId="0" fontId="9" fillId="0" borderId="25" xfId="1" applyNumberFormat="1" applyFont="1" applyFill="1" applyBorder="1" applyAlignment="1">
      <alignment horizontal="left" vertical="top" wrapText="1" readingOrder="1"/>
    </xf>
    <xf numFmtId="0" fontId="9" fillId="0" borderId="22" xfId="1" applyNumberFormat="1" applyFont="1" applyFill="1" applyBorder="1" applyAlignment="1">
      <alignment horizontal="left" vertical="top" wrapText="1" readingOrder="1"/>
    </xf>
    <xf numFmtId="0" fontId="9" fillId="0" borderId="24" xfId="1" applyNumberFormat="1" applyFont="1" applyFill="1" applyBorder="1" applyAlignment="1">
      <alignment horizontal="left" vertical="top" wrapText="1" readingOrder="1"/>
    </xf>
    <xf numFmtId="0" fontId="9" fillId="0" borderId="9" xfId="1" applyNumberFormat="1" applyFont="1" applyFill="1" applyBorder="1" applyAlignment="1">
      <alignment horizontal="left" vertical="top" wrapText="1" readingOrder="1"/>
    </xf>
    <xf numFmtId="164" fontId="9" fillId="2" borderId="1" xfId="1" applyNumberFormat="1" applyFont="1" applyFill="1" applyBorder="1" applyAlignment="1">
      <alignment horizontal="center" vertical="top" wrapText="1" readingOrder="1"/>
    </xf>
    <xf numFmtId="164" fontId="9" fillId="2" borderId="6" xfId="1" applyNumberFormat="1" applyFont="1" applyFill="1" applyBorder="1" applyAlignment="1">
      <alignment horizontal="center" vertical="top" wrapText="1" readingOrder="1"/>
    </xf>
    <xf numFmtId="164" fontId="9" fillId="2" borderId="8" xfId="1" applyNumberFormat="1" applyFont="1" applyFill="1" applyBorder="1" applyAlignment="1">
      <alignment horizontal="center" vertical="top" wrapText="1" readingOrder="1"/>
    </xf>
    <xf numFmtId="0" fontId="9" fillId="2" borderId="6" xfId="1" applyNumberFormat="1" applyFont="1" applyFill="1" applyBorder="1" applyAlignment="1">
      <alignment horizontal="center" vertical="top" wrapText="1" readingOrder="1"/>
    </xf>
    <xf numFmtId="0" fontId="9" fillId="0" borderId="13" xfId="1" applyNumberFormat="1" applyFont="1" applyFill="1" applyBorder="1" applyAlignment="1">
      <alignment vertical="top" wrapText="1" readingOrder="1"/>
    </xf>
    <xf numFmtId="0" fontId="5" fillId="0" borderId="5" xfId="1" applyNumberFormat="1" applyFont="1" applyFill="1" applyBorder="1" applyAlignment="1">
      <alignment vertical="top" wrapText="1" readingOrder="1"/>
    </xf>
    <xf numFmtId="0" fontId="5" fillId="0" borderId="1" xfId="1" applyNumberFormat="1" applyFont="1" applyFill="1" applyBorder="1" applyAlignment="1">
      <alignment vertical="top" wrapText="1" readingOrder="1"/>
    </xf>
    <xf numFmtId="0" fontId="1" fillId="0" borderId="2" xfId="1" applyNumberFormat="1" applyFont="1" applyFill="1" applyBorder="1" applyAlignment="1">
      <alignment vertical="top" wrapText="1" readingOrder="1"/>
    </xf>
    <xf numFmtId="164" fontId="5" fillId="0" borderId="1" xfId="1" applyNumberFormat="1" applyFont="1" applyFill="1" applyBorder="1" applyAlignment="1">
      <alignment horizontal="center" vertical="top" wrapText="1" readingOrder="1"/>
    </xf>
    <xf numFmtId="164" fontId="5" fillId="0" borderId="8" xfId="1" applyNumberFormat="1" applyFont="1" applyFill="1" applyBorder="1" applyAlignment="1">
      <alignment horizontal="center" vertical="top" wrapText="1" readingOrder="1"/>
    </xf>
    <xf numFmtId="0" fontId="5" fillId="0" borderId="1" xfId="1" applyNumberFormat="1" applyFont="1" applyFill="1" applyBorder="1" applyAlignment="1">
      <alignment horizontal="center" vertical="top" wrapText="1" readingOrder="1"/>
    </xf>
    <xf numFmtId="0" fontId="5" fillId="0" borderId="8" xfId="1" applyNumberFormat="1" applyFont="1" applyFill="1" applyBorder="1" applyAlignment="1">
      <alignment horizontal="center" vertical="top" wrapText="1" readingOrder="1"/>
    </xf>
    <xf numFmtId="0" fontId="5" fillId="0" borderId="6" xfId="1" applyNumberFormat="1" applyFont="1" applyFill="1" applyBorder="1" applyAlignment="1">
      <alignment horizontal="center" vertical="top" wrapText="1" readingOrder="1"/>
    </xf>
    <xf numFmtId="164" fontId="5" fillId="0" borderId="6" xfId="1" applyNumberFormat="1" applyFont="1" applyFill="1" applyBorder="1" applyAlignment="1">
      <alignment horizontal="center" vertical="top" wrapText="1" readingOrder="1"/>
    </xf>
    <xf numFmtId="164" fontId="9" fillId="0" borderId="6" xfId="1" applyNumberFormat="1" applyFont="1" applyFill="1" applyBorder="1" applyAlignment="1">
      <alignment horizontal="center" vertical="top" wrapText="1" readingOrder="1"/>
    </xf>
    <xf numFmtId="0" fontId="9" fillId="0" borderId="6" xfId="1" applyNumberFormat="1" applyFont="1" applyFill="1" applyBorder="1" applyAlignment="1">
      <alignment horizontal="center" vertical="top" wrapText="1" readingOrder="1"/>
    </xf>
    <xf numFmtId="0" fontId="5" fillId="0" borderId="13" xfId="1" applyNumberFormat="1" applyFont="1" applyFill="1" applyBorder="1" applyAlignment="1">
      <alignment vertical="top" wrapText="1" readingOrder="1"/>
    </xf>
    <xf numFmtId="164" fontId="8" fillId="2" borderId="1" xfId="1" applyNumberFormat="1" applyFont="1" applyFill="1" applyBorder="1" applyAlignment="1">
      <alignment horizontal="center" vertical="top" wrapText="1" readingOrder="1"/>
    </xf>
    <xf numFmtId="164" fontId="8" fillId="2" borderId="6" xfId="1" applyNumberFormat="1" applyFont="1" applyFill="1" applyBorder="1" applyAlignment="1">
      <alignment horizontal="center" vertical="top" wrapText="1" readingOrder="1"/>
    </xf>
    <xf numFmtId="164" fontId="8" fillId="2" borderId="8" xfId="1" applyNumberFormat="1" applyFont="1" applyFill="1" applyBorder="1" applyAlignment="1">
      <alignment horizontal="center" vertical="top" wrapText="1" readingOrder="1"/>
    </xf>
    <xf numFmtId="0" fontId="8" fillId="2" borderId="1" xfId="1" applyNumberFormat="1" applyFont="1" applyFill="1" applyBorder="1" applyAlignment="1">
      <alignment horizontal="center" vertical="top" wrapText="1" readingOrder="1"/>
    </xf>
    <xf numFmtId="0" fontId="8" fillId="2" borderId="6" xfId="1" applyNumberFormat="1" applyFont="1" applyFill="1" applyBorder="1" applyAlignment="1">
      <alignment horizontal="center" vertical="top" wrapText="1" readingOrder="1"/>
    </xf>
    <xf numFmtId="0" fontId="8" fillId="2" borderId="8" xfId="1" applyNumberFormat="1" applyFont="1" applyFill="1" applyBorder="1" applyAlignment="1">
      <alignment horizontal="center" vertical="top" wrapText="1" readingOrder="1"/>
    </xf>
    <xf numFmtId="164" fontId="5" fillId="2" borderId="1" xfId="1" applyNumberFormat="1" applyFont="1" applyFill="1" applyBorder="1" applyAlignment="1">
      <alignment horizontal="center" vertical="top" wrapText="1" readingOrder="1"/>
    </xf>
    <xf numFmtId="164" fontId="5" fillId="2" borderId="6" xfId="1" applyNumberFormat="1" applyFont="1" applyFill="1" applyBorder="1" applyAlignment="1">
      <alignment horizontal="center" vertical="top" wrapText="1" readingOrder="1"/>
    </xf>
    <xf numFmtId="164" fontId="5" fillId="2" borderId="8" xfId="1" applyNumberFormat="1" applyFont="1" applyFill="1" applyBorder="1" applyAlignment="1">
      <alignment horizontal="center" vertical="top" wrapText="1" readingOrder="1"/>
    </xf>
    <xf numFmtId="0" fontId="8" fillId="0" borderId="12" xfId="0" applyFont="1" applyFill="1" applyBorder="1" applyAlignment="1">
      <alignment vertical="top" wrapText="1" readingOrder="1"/>
    </xf>
    <xf numFmtId="0" fontId="8" fillId="0" borderId="15" xfId="0" applyFont="1" applyFill="1" applyBorder="1" applyAlignment="1">
      <alignment vertical="top" wrapText="1" readingOrder="1"/>
    </xf>
    <xf numFmtId="0" fontId="8" fillId="0" borderId="12" xfId="0" applyFont="1" applyFill="1" applyBorder="1" applyAlignment="1">
      <alignment horizontal="center" vertical="top" wrapText="1" readingOrder="1"/>
    </xf>
    <xf numFmtId="0" fontId="8" fillId="0" borderId="15" xfId="0" applyFont="1" applyFill="1" applyBorder="1" applyAlignment="1">
      <alignment horizontal="center" vertical="top" wrapText="1" readingOrder="1"/>
    </xf>
    <xf numFmtId="0" fontId="8" fillId="0" borderId="12" xfId="0" applyFont="1" applyFill="1" applyBorder="1" applyAlignment="1">
      <alignment horizontal="left" vertical="top" wrapText="1" readingOrder="1"/>
    </xf>
    <xf numFmtId="0" fontId="8" fillId="0" borderId="15" xfId="0" applyFont="1" applyFill="1" applyBorder="1" applyAlignment="1">
      <alignment horizontal="left" vertical="top" wrapText="1" readingOrder="1"/>
    </xf>
    <xf numFmtId="0" fontId="14" fillId="0" borderId="0" xfId="0" applyFont="1" applyFill="1" applyBorder="1" applyAlignment="1">
      <alignment horizontal="left"/>
    </xf>
    <xf numFmtId="0" fontId="1" fillId="0" borderId="12" xfId="0" applyFont="1" applyFill="1" applyBorder="1" applyAlignment="1">
      <alignment vertical="top" wrapText="1" readingOrder="1"/>
    </xf>
    <xf numFmtId="0" fontId="1" fillId="0" borderId="15" xfId="0" applyFont="1" applyFill="1" applyBorder="1" applyAlignment="1">
      <alignment vertical="top" wrapText="1" readingOrder="1"/>
    </xf>
    <xf numFmtId="0" fontId="1" fillId="0" borderId="11" xfId="0" applyFont="1" applyFill="1" applyBorder="1" applyAlignment="1">
      <alignment vertical="top" readingOrder="1"/>
    </xf>
    <xf numFmtId="0" fontId="1" fillId="0" borderId="12" xfId="0" applyFont="1" applyFill="1" applyBorder="1" applyAlignment="1">
      <alignment vertical="top" readingOrder="1"/>
    </xf>
    <xf numFmtId="0" fontId="1" fillId="0" borderId="15" xfId="0" applyFont="1" applyFill="1" applyBorder="1" applyAlignment="1">
      <alignment vertical="top" readingOrder="1"/>
    </xf>
    <xf numFmtId="0" fontId="9" fillId="0" borderId="16" xfId="1" applyNumberFormat="1" applyFont="1" applyFill="1" applyBorder="1" applyAlignment="1">
      <alignment vertical="top" wrapText="1" readingOrder="1"/>
    </xf>
    <xf numFmtId="0" fontId="5" fillId="0" borderId="21" xfId="1" applyNumberFormat="1" applyFont="1" applyFill="1" applyBorder="1" applyAlignment="1">
      <alignment vertical="top" wrapText="1" readingOrder="1"/>
    </xf>
    <xf numFmtId="0" fontId="5" fillId="0" borderId="14" xfId="1" applyNumberFormat="1" applyFont="1" applyFill="1" applyBorder="1" applyAlignment="1">
      <alignment vertical="top" wrapText="1" readingOrder="1"/>
    </xf>
    <xf numFmtId="0" fontId="1" fillId="0" borderId="14" xfId="1" applyNumberFormat="1" applyFont="1" applyFill="1" applyBorder="1" applyAlignment="1">
      <alignment vertical="top" wrapText="1" readingOrder="1"/>
    </xf>
    <xf numFmtId="0" fontId="5" fillId="0" borderId="11" xfId="1" applyNumberFormat="1" applyFont="1" applyFill="1" applyBorder="1" applyAlignment="1">
      <alignment horizontal="center" vertical="top" wrapText="1" readingOrder="1"/>
    </xf>
    <xf numFmtId="0" fontId="9" fillId="0" borderId="12" xfId="1" applyNumberFormat="1" applyFont="1" applyFill="1" applyBorder="1" applyAlignment="1">
      <alignment horizontal="center" vertical="top" wrapText="1" readingOrder="1"/>
    </xf>
    <xf numFmtId="0" fontId="5" fillId="0" borderId="12" xfId="1" applyNumberFormat="1" applyFont="1" applyFill="1" applyBorder="1" applyAlignment="1">
      <alignment horizontal="center" vertical="top" wrapText="1" readingOrder="1"/>
    </xf>
    <xf numFmtId="0" fontId="6" fillId="0" borderId="16" xfId="1" applyNumberFormat="1" applyFont="1" applyFill="1" applyBorder="1" applyAlignment="1">
      <alignment horizontal="center" vertical="top" wrapText="1" readingOrder="1"/>
    </xf>
    <xf numFmtId="0" fontId="6" fillId="0" borderId="17" xfId="1" applyNumberFormat="1" applyFont="1" applyFill="1" applyBorder="1" applyAlignment="1">
      <alignment horizontal="center" vertical="top" wrapText="1" readingOrder="1"/>
    </xf>
    <xf numFmtId="0" fontId="6" fillId="0" borderId="8" xfId="1" applyNumberFormat="1" applyFont="1" applyFill="1" applyBorder="1" applyAlignment="1">
      <alignment horizontal="center" vertical="top" wrapText="1" readingOrder="1"/>
    </xf>
    <xf numFmtId="0" fontId="1" fillId="0" borderId="9" xfId="1" applyNumberFormat="1" applyFont="1" applyFill="1" applyBorder="1" applyAlignment="1">
      <alignment vertical="top" wrapText="1"/>
    </xf>
    <xf numFmtId="0" fontId="10" fillId="0" borderId="0" xfId="1" applyNumberFormat="1" applyFont="1" applyFill="1" applyBorder="1" applyAlignment="1">
      <alignment horizontal="center" vertical="top" wrapText="1" readingOrder="1"/>
    </xf>
    <xf numFmtId="0" fontId="2" fillId="0" borderId="0" xfId="1" applyNumberFormat="1" applyFont="1" applyFill="1" applyBorder="1" applyAlignment="1">
      <alignment horizontal="center" vertical="top" wrapText="1" readingOrder="1"/>
    </xf>
    <xf numFmtId="0" fontId="5" fillId="0" borderId="5" xfId="1" applyNumberFormat="1" applyFont="1" applyFill="1" applyBorder="1" applyAlignment="1">
      <alignment horizontal="center" vertical="top" wrapText="1" readingOrder="1"/>
    </xf>
    <xf numFmtId="0" fontId="1" fillId="0" borderId="4" xfId="1" applyNumberFormat="1" applyFont="1" applyFill="1" applyBorder="1" applyAlignment="1">
      <alignment vertical="top" wrapText="1"/>
    </xf>
    <xf numFmtId="0" fontId="1" fillId="0" borderId="5" xfId="1" applyNumberFormat="1" applyFont="1" applyFill="1" applyBorder="1" applyAlignment="1">
      <alignment vertical="top" wrapText="1"/>
    </xf>
    <xf numFmtId="0" fontId="1" fillId="0" borderId="7" xfId="1" applyNumberFormat="1" applyFont="1" applyFill="1" applyBorder="1" applyAlignment="1">
      <alignment vertical="top" wrapText="1"/>
    </xf>
    <xf numFmtId="0" fontId="1" fillId="0" borderId="2" xfId="1" applyNumberFormat="1" applyFont="1" applyFill="1" applyBorder="1" applyAlignment="1">
      <alignment vertical="top" wrapText="1"/>
    </xf>
    <xf numFmtId="0" fontId="5" fillId="2" borderId="3" xfId="1" applyNumberFormat="1" applyFont="1" applyFill="1" applyBorder="1" applyAlignment="1">
      <alignment horizontal="center" vertical="top" wrapText="1" readingOrder="1"/>
    </xf>
    <xf numFmtId="0" fontId="1" fillId="2" borderId="4" xfId="1" applyNumberFormat="1" applyFont="1" applyFill="1" applyBorder="1" applyAlignment="1">
      <alignment vertical="top" wrapText="1"/>
    </xf>
    <xf numFmtId="0" fontId="1" fillId="2" borderId="5" xfId="1" applyNumberFormat="1" applyFont="1" applyFill="1" applyBorder="1" applyAlignment="1">
      <alignment vertical="top" wrapText="1"/>
    </xf>
    <xf numFmtId="0" fontId="5" fillId="2" borderId="6" xfId="1" applyNumberFormat="1" applyFont="1" applyFill="1" applyBorder="1" applyAlignment="1">
      <alignment horizontal="center" vertical="top" wrapText="1" readingOrder="1"/>
    </xf>
    <xf numFmtId="0" fontId="1" fillId="2" borderId="0" xfId="1" applyNumberFormat="1" applyFont="1" applyFill="1" applyBorder="1" applyAlignment="1">
      <alignment vertical="top" wrapText="1"/>
    </xf>
    <xf numFmtId="0" fontId="1" fillId="2" borderId="22" xfId="1" applyNumberFormat="1" applyFont="1" applyFill="1" applyBorder="1" applyAlignment="1">
      <alignment vertical="top" wrapText="1"/>
    </xf>
    <xf numFmtId="0" fontId="4" fillId="0" borderId="0" xfId="1" applyNumberFormat="1" applyFont="1" applyFill="1" applyBorder="1" applyAlignment="1">
      <alignment vertical="top" wrapText="1" readingOrder="1"/>
    </xf>
    <xf numFmtId="0" fontId="1" fillId="0" borderId="0" xfId="0" applyFont="1" applyFill="1" applyBorder="1"/>
    <xf numFmtId="0" fontId="9" fillId="0" borderId="15" xfId="1" applyNumberFormat="1" applyFont="1" applyFill="1" applyBorder="1" applyAlignment="1">
      <alignment horizontal="center" vertical="top" wrapText="1" readingOrder="1"/>
    </xf>
    <xf numFmtId="0" fontId="5" fillId="0" borderId="15" xfId="1" applyNumberFormat="1" applyFont="1" applyFill="1" applyBorder="1" applyAlignment="1">
      <alignment horizontal="center" vertical="top" wrapText="1" readingOrder="1"/>
    </xf>
    <xf numFmtId="0" fontId="9" fillId="0" borderId="11" xfId="1" applyNumberFormat="1" applyFont="1" applyFill="1" applyBorder="1" applyAlignment="1">
      <alignment horizontal="center" vertical="top" wrapText="1" readingOrder="1"/>
    </xf>
    <xf numFmtId="0" fontId="9" fillId="0" borderId="0" xfId="1" applyNumberFormat="1" applyFont="1" applyFill="1" applyBorder="1" applyAlignment="1">
      <alignment horizontal="center" vertical="top" wrapText="1" readingOrder="1"/>
    </xf>
    <xf numFmtId="0" fontId="5" fillId="0" borderId="10" xfId="1" applyNumberFormat="1" applyFont="1" applyFill="1" applyBorder="1" applyAlignment="1">
      <alignment horizontal="center" vertical="top" wrapText="1" readingOrder="1"/>
    </xf>
    <xf numFmtId="0" fontId="5" fillId="0" borderId="23" xfId="1" applyNumberFormat="1" applyFont="1" applyFill="1" applyBorder="1" applyAlignment="1">
      <alignment horizontal="center" vertical="top" wrapText="1" readingOrder="1"/>
    </xf>
    <xf numFmtId="0" fontId="5" fillId="0" borderId="3" xfId="1" applyNumberFormat="1" applyFont="1" applyFill="1" applyBorder="1" applyAlignment="1">
      <alignment horizontal="center" vertical="top" wrapText="1" readingOrder="1"/>
    </xf>
    <xf numFmtId="0" fontId="1" fillId="0" borderId="0" xfId="1" applyNumberFormat="1" applyFont="1" applyFill="1" applyBorder="1" applyAlignment="1">
      <alignment vertical="top" wrapText="1"/>
    </xf>
    <xf numFmtId="0" fontId="1" fillId="0" borderId="22" xfId="1" applyNumberFormat="1" applyFont="1" applyFill="1" applyBorder="1" applyAlignment="1">
      <alignment vertical="top" wrapText="1"/>
    </xf>
    <xf numFmtId="0" fontId="5" fillId="2" borderId="1" xfId="1" applyNumberFormat="1" applyFont="1" applyFill="1" applyBorder="1" applyAlignment="1">
      <alignment horizontal="center" vertical="top" wrapText="1" readingOrder="1"/>
    </xf>
    <xf numFmtId="0" fontId="5" fillId="2" borderId="8" xfId="1" applyNumberFormat="1" applyFont="1" applyFill="1" applyBorder="1" applyAlignment="1">
      <alignment horizontal="center" vertical="top" wrapText="1" readingOrder="1"/>
    </xf>
    <xf numFmtId="0" fontId="8" fillId="0" borderId="14" xfId="1" applyNumberFormat="1" applyFont="1" applyFill="1" applyBorder="1" applyAlignment="1">
      <alignment horizontal="center" vertical="top" wrapText="1"/>
    </xf>
    <xf numFmtId="0" fontId="8" fillId="0" borderId="19" xfId="1" applyNumberFormat="1" applyFont="1" applyFill="1" applyBorder="1" applyAlignment="1">
      <alignment horizontal="center" vertical="top" wrapText="1"/>
    </xf>
    <xf numFmtId="0" fontId="8" fillId="0" borderId="20" xfId="1" applyNumberFormat="1" applyFont="1" applyFill="1" applyBorder="1" applyAlignment="1">
      <alignment horizontal="center" vertical="top" wrapText="1"/>
    </xf>
    <xf numFmtId="0" fontId="5" fillId="0" borderId="1" xfId="1" applyNumberFormat="1" applyFont="1" applyFill="1" applyBorder="1" applyAlignment="1">
      <alignment horizontal="left" vertical="top" wrapText="1" readingOrder="1"/>
    </xf>
    <xf numFmtId="0" fontId="5" fillId="0" borderId="6" xfId="1" applyNumberFormat="1" applyFont="1" applyFill="1" applyBorder="1" applyAlignment="1">
      <alignment horizontal="left" vertical="top" wrapText="1" readingOrder="1"/>
    </xf>
    <xf numFmtId="0" fontId="5" fillId="0" borderId="8" xfId="1" applyNumberFormat="1" applyFont="1" applyFill="1" applyBorder="1" applyAlignment="1">
      <alignment horizontal="left" vertical="top" wrapText="1" readingOrder="1"/>
    </xf>
    <xf numFmtId="0" fontId="9" fillId="0" borderId="1" xfId="1" applyNumberFormat="1" applyFont="1" applyFill="1" applyBorder="1" applyAlignment="1">
      <alignment horizontal="left" vertical="top" wrapText="1" readingOrder="1"/>
    </xf>
    <xf numFmtId="0" fontId="9" fillId="0" borderId="6" xfId="1" applyNumberFormat="1" applyFont="1" applyFill="1" applyBorder="1" applyAlignment="1">
      <alignment horizontal="left" vertical="top" wrapText="1" readingOrder="1"/>
    </xf>
    <xf numFmtId="0" fontId="9" fillId="0" borderId="8" xfId="1" applyNumberFormat="1" applyFont="1" applyFill="1" applyBorder="1" applyAlignment="1">
      <alignment horizontal="left" vertical="top" wrapText="1" readingOrder="1"/>
    </xf>
    <xf numFmtId="49" fontId="5" fillId="0" borderId="1" xfId="1" applyNumberFormat="1" applyFont="1" applyFill="1" applyBorder="1" applyAlignment="1">
      <alignment horizontal="center" vertical="top" wrapText="1"/>
    </xf>
    <xf numFmtId="49" fontId="5" fillId="0" borderId="6" xfId="1" applyNumberFormat="1" applyFont="1" applyFill="1" applyBorder="1" applyAlignment="1">
      <alignment horizontal="center" vertical="top" wrapText="1"/>
    </xf>
    <xf numFmtId="49" fontId="5" fillId="0" borderId="8" xfId="1" applyNumberFormat="1" applyFont="1" applyFill="1" applyBorder="1" applyAlignment="1">
      <alignment horizontal="center" vertical="top" wrapText="1"/>
    </xf>
    <xf numFmtId="0" fontId="5" fillId="2" borderId="13" xfId="1" applyNumberFormat="1" applyFont="1" applyFill="1" applyBorder="1" applyAlignment="1">
      <alignment horizontal="center" vertical="top" wrapText="1" readingOrder="1"/>
    </xf>
    <xf numFmtId="0" fontId="5" fillId="2" borderId="5" xfId="1" applyNumberFormat="1" applyFont="1" applyFill="1" applyBorder="1" applyAlignment="1">
      <alignment horizontal="center" vertical="top" wrapText="1" readingOrder="1"/>
    </xf>
    <xf numFmtId="0" fontId="5" fillId="2" borderId="13" xfId="1" applyNumberFormat="1" applyFont="1" applyFill="1" applyBorder="1" applyAlignment="1">
      <alignment vertical="top" wrapText="1" readingOrder="1"/>
    </xf>
    <xf numFmtId="0" fontId="5" fillId="2" borderId="5" xfId="1" applyNumberFormat="1" applyFont="1" applyFill="1" applyBorder="1" applyAlignment="1">
      <alignment vertical="top" wrapText="1" readingOrder="1"/>
    </xf>
    <xf numFmtId="0" fontId="5" fillId="0" borderId="18" xfId="1" applyNumberFormat="1" applyFont="1" applyFill="1" applyBorder="1" applyAlignment="1">
      <alignment horizontal="center" vertical="top" wrapText="1" readingOrder="1"/>
    </xf>
    <xf numFmtId="0" fontId="5" fillId="0" borderId="2" xfId="1" applyNumberFormat="1" applyFont="1" applyFill="1" applyBorder="1" applyAlignment="1">
      <alignment horizontal="center" vertical="top" wrapText="1" readingOrder="1"/>
    </xf>
    <xf numFmtId="0" fontId="5" fillId="0" borderId="24" xfId="1" applyNumberFormat="1" applyFont="1" applyFill="1" applyBorder="1" applyAlignment="1">
      <alignment horizontal="center" vertical="top" wrapText="1" readingOrder="1"/>
    </xf>
    <xf numFmtId="0" fontId="5" fillId="0" borderId="9" xfId="1" applyNumberFormat="1" applyFont="1" applyFill="1" applyBorder="1" applyAlignment="1">
      <alignment horizontal="center" vertical="top" wrapText="1" readingOrder="1"/>
    </xf>
    <xf numFmtId="49" fontId="9" fillId="0" borderId="1" xfId="1" applyNumberFormat="1" applyFont="1" applyFill="1" applyBorder="1" applyAlignment="1">
      <alignment horizontal="center" vertical="top" wrapText="1"/>
    </xf>
    <xf numFmtId="49" fontId="9" fillId="0" borderId="8" xfId="1" applyNumberFormat="1" applyFont="1" applyFill="1" applyBorder="1" applyAlignment="1">
      <alignment horizontal="center" vertical="top" wrapText="1"/>
    </xf>
    <xf numFmtId="0" fontId="5" fillId="0" borderId="22" xfId="1" applyNumberFormat="1" applyFont="1" applyFill="1" applyBorder="1" applyAlignment="1">
      <alignment horizontal="center" vertical="top" wrapText="1" readingOrder="1"/>
    </xf>
    <xf numFmtId="49" fontId="9" fillId="0" borderId="6" xfId="1" applyNumberFormat="1" applyFont="1" applyFill="1" applyBorder="1" applyAlignment="1">
      <alignment horizontal="center" vertical="top" wrapText="1"/>
    </xf>
  </cellXfs>
  <cellStyles count="2">
    <cellStyle name="Normal" xfId="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BU95"/>
  <sheetViews>
    <sheetView showGridLines="0" tabSelected="1" topLeftCell="B1" zoomScale="46" zoomScaleNormal="46" workbookViewId="0">
      <pane xSplit="23" ySplit="9" topLeftCell="BB10" activePane="bottomRight" state="frozen"/>
      <selection activeCell="B1" sqref="B1"/>
      <selection pane="topRight" activeCell="X1" sqref="X1"/>
      <selection pane="bottomLeft" activeCell="B10" sqref="B10"/>
      <selection pane="bottomRight" activeCell="AL8" sqref="AL8"/>
    </sheetView>
  </sheetViews>
  <sheetFormatPr defaultRowHeight="15" x14ac:dyDescent="0.25"/>
  <cols>
    <col min="1" max="1" width="0.7109375" customWidth="1"/>
    <col min="2" max="2" width="55.85546875" customWidth="1"/>
    <col min="3" max="3" width="5.28515625" customWidth="1"/>
    <col min="4" max="4" width="1.85546875" customWidth="1"/>
    <col min="5" max="5" width="19.28515625" customWidth="1"/>
    <col min="6" max="6" width="1.42578125" customWidth="1"/>
    <col min="7" max="7" width="5.7109375" customWidth="1"/>
    <col min="8" max="8" width="22.28515625" customWidth="1"/>
    <col min="9" max="9" width="134.5703125" customWidth="1"/>
    <col min="10" max="10" width="13" style="14" customWidth="1"/>
    <col min="11" max="11" width="9.7109375" style="78" customWidth="1"/>
    <col min="12" max="12" width="12" style="78" customWidth="1"/>
    <col min="13" max="13" width="10.42578125" style="78" customWidth="1"/>
    <col min="14" max="14" width="9.85546875" style="88" customWidth="1"/>
    <col min="15" max="15" width="9" style="88" customWidth="1"/>
    <col min="16" max="16" width="10.85546875" style="88" customWidth="1"/>
    <col min="17" max="17" width="9.42578125" style="88" customWidth="1"/>
    <col min="18" max="18" width="10.28515625" style="88" customWidth="1"/>
    <col min="19" max="19" width="9" style="88" customWidth="1"/>
    <col min="20" max="21" width="10.28515625" style="88" customWidth="1"/>
    <col min="22" max="22" width="10.28515625" style="139" customWidth="1"/>
    <col min="23" max="23" width="8" style="139" customWidth="1"/>
    <col min="24" max="24" width="9.42578125" style="139" customWidth="1"/>
    <col min="25" max="25" width="8.85546875" style="139" customWidth="1"/>
    <col min="26" max="26" width="10.85546875" style="139" customWidth="1"/>
    <col min="27" max="27" width="10.28515625" style="139" customWidth="1"/>
    <col min="28" max="28" width="8.42578125" style="139" customWidth="1"/>
    <col min="29" max="29" width="10" style="139" customWidth="1"/>
    <col min="30" max="30" width="6.5703125" style="139" customWidth="1"/>
    <col min="31" max="31" width="10" style="139" customWidth="1"/>
    <col min="32" max="32" width="10.28515625" style="88" customWidth="1"/>
    <col min="33" max="33" width="10" style="88" customWidth="1"/>
    <col min="34" max="34" width="10.7109375" style="88" customWidth="1"/>
    <col min="35" max="35" width="7.140625" style="88" customWidth="1"/>
    <col min="36" max="36" width="11.28515625" style="88" customWidth="1"/>
    <col min="37" max="37" width="10.28515625" style="88" customWidth="1"/>
    <col min="38" max="38" width="8.42578125" style="88" customWidth="1"/>
    <col min="39" max="39" width="10.42578125" style="88" customWidth="1"/>
    <col min="40" max="40" width="6.42578125" style="88" customWidth="1"/>
    <col min="41" max="41" width="11.28515625" style="88" customWidth="1"/>
    <col min="42" max="42" width="12" style="88" customWidth="1"/>
    <col min="43" max="43" width="10.28515625" style="88" customWidth="1"/>
    <col min="44" max="44" width="10.5703125" style="88" customWidth="1"/>
    <col min="45" max="45" width="9" style="88" customWidth="1"/>
    <col min="46" max="46" width="10.28515625" style="88" customWidth="1"/>
    <col min="47" max="47" width="9.42578125" style="88" customWidth="1"/>
    <col min="48" max="48" width="10.7109375" style="88" customWidth="1"/>
    <col min="49" max="49" width="9" style="88" customWidth="1"/>
    <col min="50" max="50" width="12" style="88" customWidth="1"/>
    <col min="51" max="52" width="10.28515625" style="88" customWidth="1"/>
    <col min="53" max="53" width="8.140625" style="88" customWidth="1"/>
    <col min="54" max="54" width="10.42578125" style="88" customWidth="1"/>
    <col min="55" max="55" width="8.28515625" style="88" customWidth="1"/>
    <col min="56" max="56" width="11.5703125" style="88" customWidth="1"/>
    <col min="57" max="57" width="10.28515625" style="88" customWidth="1"/>
    <col min="58" max="58" width="9.140625" style="88" customWidth="1"/>
    <col min="59" max="59" width="9" style="88" customWidth="1"/>
    <col min="60" max="60" width="5.85546875" style="88" customWidth="1"/>
    <col min="61" max="61" width="10.140625" style="88" customWidth="1"/>
    <col min="62" max="62" width="10.28515625" style="125" customWidth="1"/>
    <col min="63" max="63" width="8.140625" style="125" customWidth="1"/>
    <col min="64" max="64" width="9.42578125" style="125" customWidth="1"/>
    <col min="65" max="65" width="5.42578125" style="125" customWidth="1"/>
    <col min="66" max="66" width="10.42578125" style="125" customWidth="1"/>
    <col min="67" max="67" width="10.28515625" style="111" customWidth="1"/>
    <col min="68" max="68" width="8.5703125" style="111" customWidth="1"/>
    <col min="69" max="69" width="10" style="111" customWidth="1"/>
    <col min="70" max="70" width="5.5703125" style="111" customWidth="1"/>
    <col min="71" max="71" width="11.5703125" style="111" customWidth="1"/>
    <col min="72" max="72" width="9.140625" style="78" customWidth="1"/>
    <col min="73" max="73" width="11.42578125" bestFit="1" customWidth="1"/>
  </cols>
  <sheetData>
    <row r="1" spans="2:73" s="9" customFormat="1" ht="12" customHeight="1" x14ac:dyDescent="0.25">
      <c r="B1" s="9" t="s">
        <v>363</v>
      </c>
      <c r="J1" s="14"/>
      <c r="K1" s="78"/>
      <c r="L1" s="78"/>
      <c r="M1" s="78"/>
      <c r="N1" s="88"/>
      <c r="O1" s="88"/>
      <c r="P1" s="88"/>
      <c r="Q1" s="88"/>
      <c r="R1" s="88"/>
      <c r="S1" s="88"/>
      <c r="T1" s="88"/>
      <c r="U1" s="88"/>
      <c r="V1" s="139"/>
      <c r="W1" s="139"/>
      <c r="X1" s="139"/>
      <c r="Y1" s="139"/>
      <c r="Z1" s="139"/>
      <c r="AA1" s="150"/>
      <c r="AB1" s="150"/>
      <c r="AC1" s="150"/>
      <c r="AD1" s="150"/>
      <c r="AE1" s="150"/>
      <c r="AF1" s="128"/>
      <c r="AG1" s="128"/>
      <c r="AH1" s="128"/>
      <c r="AI1" s="128"/>
      <c r="AJ1" s="128"/>
      <c r="AK1" s="88"/>
      <c r="AL1" s="88"/>
      <c r="AM1" s="88"/>
      <c r="AN1" s="88"/>
      <c r="AO1" s="88"/>
      <c r="AP1" s="88"/>
      <c r="AQ1" s="88"/>
      <c r="AR1" s="88"/>
      <c r="AS1" s="88"/>
      <c r="AT1" s="88"/>
      <c r="AU1" s="88"/>
      <c r="AV1" s="88"/>
      <c r="AW1" s="88"/>
      <c r="AX1" s="88"/>
      <c r="AY1" s="88"/>
      <c r="AZ1" s="88"/>
      <c r="BA1" s="88"/>
      <c r="BB1" s="88"/>
      <c r="BC1" s="88"/>
      <c r="BD1" s="88"/>
      <c r="BE1" s="88"/>
      <c r="BF1" s="88"/>
      <c r="BG1" s="88"/>
      <c r="BH1" s="88"/>
      <c r="BI1" s="88"/>
      <c r="BJ1" s="125"/>
      <c r="BK1" s="125"/>
      <c r="BL1" s="125"/>
      <c r="BM1" s="125"/>
      <c r="BN1" s="125"/>
      <c r="BO1" s="111"/>
      <c r="BP1" s="111"/>
      <c r="BQ1" s="111"/>
      <c r="BR1" s="111"/>
      <c r="BS1" s="111"/>
      <c r="BT1" s="78"/>
    </row>
    <row r="2" spans="2:73" ht="15" customHeight="1" x14ac:dyDescent="0.25">
      <c r="B2" s="237" t="s">
        <v>117</v>
      </c>
      <c r="C2" s="237"/>
      <c r="D2" s="237"/>
      <c r="E2" s="237"/>
      <c r="F2" s="237"/>
      <c r="G2" s="237"/>
      <c r="H2" s="237"/>
      <c r="I2" s="237"/>
      <c r="J2" s="237"/>
      <c r="K2" s="237"/>
      <c r="L2" s="237"/>
      <c r="M2" s="237"/>
      <c r="N2" s="237"/>
      <c r="O2" s="237"/>
      <c r="P2" s="237"/>
      <c r="Q2" s="237"/>
      <c r="R2" s="89" t="s">
        <v>0</v>
      </c>
      <c r="S2" s="89" t="s">
        <v>0</v>
      </c>
      <c r="T2" s="89" t="s">
        <v>0</v>
      </c>
      <c r="U2" s="89" t="s">
        <v>0</v>
      </c>
      <c r="V2" s="1" t="s">
        <v>0</v>
      </c>
      <c r="W2" s="1" t="s">
        <v>0</v>
      </c>
      <c r="X2" s="1" t="s">
        <v>0</v>
      </c>
      <c r="Y2" s="1" t="s">
        <v>0</v>
      </c>
      <c r="Z2" s="1" t="s">
        <v>0</v>
      </c>
      <c r="AA2" s="1" t="s">
        <v>0</v>
      </c>
      <c r="AB2" s="1" t="s">
        <v>0</v>
      </c>
      <c r="AC2" s="1" t="s">
        <v>0</v>
      </c>
      <c r="AD2" s="1" t="s">
        <v>0</v>
      </c>
      <c r="AE2" s="1" t="s">
        <v>0</v>
      </c>
      <c r="AF2" s="89" t="s">
        <v>0</v>
      </c>
      <c r="AG2" s="89" t="s">
        <v>0</v>
      </c>
      <c r="AH2" s="89" t="s">
        <v>0</v>
      </c>
      <c r="AI2" s="89" t="s">
        <v>0</v>
      </c>
      <c r="AJ2" s="89" t="s">
        <v>0</v>
      </c>
      <c r="AK2" s="89" t="s">
        <v>0</v>
      </c>
      <c r="AL2" s="89" t="s">
        <v>0</v>
      </c>
      <c r="AM2" s="89" t="s">
        <v>0</v>
      </c>
      <c r="AN2" s="89" t="s">
        <v>0</v>
      </c>
      <c r="AO2" s="89" t="s">
        <v>0</v>
      </c>
      <c r="AP2" s="89" t="s">
        <v>0</v>
      </c>
      <c r="AQ2" s="89" t="s">
        <v>0</v>
      </c>
      <c r="AR2" s="89" t="s">
        <v>0</v>
      </c>
      <c r="AS2" s="89" t="s">
        <v>0</v>
      </c>
      <c r="AT2" s="89" t="s">
        <v>0</v>
      </c>
      <c r="AU2" s="89" t="s">
        <v>0</v>
      </c>
      <c r="AV2" s="89" t="s">
        <v>0</v>
      </c>
      <c r="AW2" s="89" t="s">
        <v>0</v>
      </c>
      <c r="AX2" s="89" t="s">
        <v>0</v>
      </c>
      <c r="AY2" s="89" t="s">
        <v>0</v>
      </c>
      <c r="AZ2" s="89" t="s">
        <v>0</v>
      </c>
      <c r="BA2" s="89" t="s">
        <v>0</v>
      </c>
      <c r="BB2" s="89" t="s">
        <v>0</v>
      </c>
      <c r="BC2" s="89" t="s">
        <v>0</v>
      </c>
      <c r="BD2" s="89" t="s">
        <v>0</v>
      </c>
      <c r="BE2" s="154" t="s">
        <v>0</v>
      </c>
      <c r="BF2" s="154" t="s">
        <v>0</v>
      </c>
      <c r="BG2" s="154" t="s">
        <v>0</v>
      </c>
      <c r="BH2" s="154" t="s">
        <v>0</v>
      </c>
      <c r="BI2" s="154" t="s">
        <v>0</v>
      </c>
      <c r="BJ2" s="1" t="s">
        <v>0</v>
      </c>
      <c r="BK2" s="1" t="s">
        <v>0</v>
      </c>
      <c r="BL2" s="1" t="s">
        <v>0</v>
      </c>
      <c r="BM2" s="1" t="s">
        <v>0</v>
      </c>
      <c r="BN2" s="1" t="s">
        <v>0</v>
      </c>
      <c r="BO2" s="1" t="s">
        <v>0</v>
      </c>
      <c r="BP2" s="1" t="s">
        <v>0</v>
      </c>
      <c r="BQ2" s="1" t="s">
        <v>0</v>
      </c>
      <c r="BR2" s="1" t="s">
        <v>0</v>
      </c>
      <c r="BS2" s="1" t="s">
        <v>0</v>
      </c>
    </row>
    <row r="3" spans="2:73" ht="15" customHeight="1" x14ac:dyDescent="0.25">
      <c r="B3" s="238" t="s">
        <v>381</v>
      </c>
      <c r="C3" s="238"/>
      <c r="D3" s="238"/>
      <c r="E3" s="238"/>
      <c r="F3" s="238"/>
      <c r="G3" s="238"/>
      <c r="H3" s="238"/>
      <c r="I3" s="238"/>
      <c r="J3" s="238"/>
      <c r="K3" s="238"/>
      <c r="L3" s="238"/>
      <c r="M3" s="238"/>
      <c r="N3" s="238"/>
      <c r="O3" s="238"/>
      <c r="P3" s="238"/>
      <c r="Q3" s="238"/>
      <c r="R3" s="90" t="s">
        <v>0</v>
      </c>
      <c r="S3" s="90" t="s">
        <v>0</v>
      </c>
      <c r="T3" s="90" t="s">
        <v>0</v>
      </c>
      <c r="U3" s="90" t="s">
        <v>0</v>
      </c>
      <c r="V3" s="138" t="s">
        <v>0</v>
      </c>
      <c r="W3" s="138" t="s">
        <v>0</v>
      </c>
      <c r="X3" s="138" t="s">
        <v>0</v>
      </c>
      <c r="Y3" s="138" t="s">
        <v>0</v>
      </c>
      <c r="Z3" s="138" t="s">
        <v>0</v>
      </c>
      <c r="AA3" s="138" t="s">
        <v>0</v>
      </c>
      <c r="AB3" s="138" t="s">
        <v>0</v>
      </c>
      <c r="AC3" s="138" t="s">
        <v>0</v>
      </c>
      <c r="AD3" s="138" t="s">
        <v>0</v>
      </c>
      <c r="AE3" s="138" t="s">
        <v>0</v>
      </c>
      <c r="AF3" s="90" t="s">
        <v>0</v>
      </c>
      <c r="AG3" s="90" t="s">
        <v>0</v>
      </c>
      <c r="AH3" s="90" t="s">
        <v>0</v>
      </c>
      <c r="AI3" s="90" t="s">
        <v>0</v>
      </c>
      <c r="AJ3" s="90" t="s">
        <v>0</v>
      </c>
      <c r="AK3" s="90" t="s">
        <v>0</v>
      </c>
      <c r="AL3" s="90" t="s">
        <v>0</v>
      </c>
      <c r="AM3" s="90" t="s">
        <v>0</v>
      </c>
      <c r="AN3" s="90" t="s">
        <v>0</v>
      </c>
      <c r="AO3" s="90" t="s">
        <v>0</v>
      </c>
      <c r="AP3" s="90" t="s">
        <v>0</v>
      </c>
      <c r="AQ3" s="90" t="s">
        <v>0</v>
      </c>
      <c r="AR3" s="90" t="s">
        <v>0</v>
      </c>
      <c r="AS3" s="90" t="s">
        <v>0</v>
      </c>
      <c r="AT3" s="90" t="s">
        <v>0</v>
      </c>
      <c r="AU3" s="90" t="s">
        <v>0</v>
      </c>
      <c r="AV3" s="90" t="s">
        <v>0</v>
      </c>
      <c r="AW3" s="90" t="s">
        <v>0</v>
      </c>
      <c r="AX3" s="90" t="s">
        <v>0</v>
      </c>
      <c r="AY3" s="90" t="s">
        <v>0</v>
      </c>
      <c r="AZ3" s="90" t="s">
        <v>0</v>
      </c>
      <c r="BA3" s="90" t="s">
        <v>0</v>
      </c>
      <c r="BB3" s="90" t="s">
        <v>0</v>
      </c>
      <c r="BC3" s="90" t="s">
        <v>0</v>
      </c>
      <c r="BD3" s="90" t="s">
        <v>0</v>
      </c>
      <c r="BE3" s="155" t="s">
        <v>0</v>
      </c>
      <c r="BF3" s="155" t="s">
        <v>0</v>
      </c>
      <c r="BG3" s="155" t="s">
        <v>0</v>
      </c>
      <c r="BH3" s="155" t="s">
        <v>0</v>
      </c>
      <c r="BI3" s="155" t="s">
        <v>0</v>
      </c>
      <c r="BJ3" s="124" t="s">
        <v>0</v>
      </c>
      <c r="BK3" s="124" t="s">
        <v>0</v>
      </c>
      <c r="BL3" s="124" t="s">
        <v>0</v>
      </c>
      <c r="BM3" s="124" t="s">
        <v>0</v>
      </c>
      <c r="BN3" s="124" t="s">
        <v>0</v>
      </c>
      <c r="BO3" s="110" t="s">
        <v>0</v>
      </c>
      <c r="BP3" s="110" t="s">
        <v>0</v>
      </c>
      <c r="BQ3" s="110" t="s">
        <v>0</v>
      </c>
      <c r="BR3" s="110" t="s">
        <v>0</v>
      </c>
      <c r="BS3" s="110" t="s">
        <v>0</v>
      </c>
    </row>
    <row r="4" spans="2:73" ht="27" customHeight="1" x14ac:dyDescent="0.25">
      <c r="B4" s="250" t="s">
        <v>1</v>
      </c>
      <c r="C4" s="251"/>
      <c r="D4" s="251"/>
      <c r="E4" s="251"/>
      <c r="F4" s="251"/>
      <c r="G4" s="251"/>
      <c r="H4" s="251"/>
      <c r="I4" s="251"/>
      <c r="J4" s="251"/>
      <c r="K4" s="251"/>
      <c r="L4" s="251"/>
      <c r="M4" s="251"/>
      <c r="N4" s="251"/>
      <c r="O4" s="251"/>
      <c r="P4" s="251"/>
      <c r="Q4" s="251"/>
      <c r="R4" s="251"/>
      <c r="S4" s="251"/>
      <c r="T4" s="251"/>
      <c r="U4" s="251"/>
      <c r="V4" s="251"/>
      <c r="W4" s="251"/>
      <c r="X4" s="251"/>
      <c r="Y4" s="251"/>
      <c r="Z4" s="251"/>
      <c r="AA4" s="83" t="s">
        <v>0</v>
      </c>
      <c r="AB4" s="83" t="s">
        <v>0</v>
      </c>
      <c r="AC4" s="83" t="s">
        <v>0</v>
      </c>
      <c r="AD4" s="83" t="s">
        <v>0</v>
      </c>
      <c r="AE4" s="83" t="s">
        <v>0</v>
      </c>
      <c r="AF4" s="129" t="s">
        <v>0</v>
      </c>
      <c r="AG4" s="129" t="s">
        <v>0</v>
      </c>
      <c r="AH4" s="129" t="s">
        <v>0</v>
      </c>
      <c r="AI4" s="129" t="s">
        <v>0</v>
      </c>
      <c r="AJ4" s="129" t="s">
        <v>0</v>
      </c>
      <c r="AK4" s="129" t="s">
        <v>0</v>
      </c>
      <c r="AL4" s="129" t="s">
        <v>0</v>
      </c>
      <c r="AM4" s="129" t="s">
        <v>0</v>
      </c>
      <c r="AN4" s="129" t="s">
        <v>0</v>
      </c>
      <c r="AO4" s="129" t="s">
        <v>0</v>
      </c>
      <c r="AP4" s="129" t="s">
        <v>0</v>
      </c>
      <c r="AQ4" s="129" t="s">
        <v>0</v>
      </c>
      <c r="AR4" s="129" t="s">
        <v>0</v>
      </c>
      <c r="AS4" s="129" t="s">
        <v>0</v>
      </c>
      <c r="AT4" s="129" t="s">
        <v>0</v>
      </c>
      <c r="AU4" s="129" t="s">
        <v>0</v>
      </c>
      <c r="AV4" s="129" t="s">
        <v>0</v>
      </c>
      <c r="AW4" s="129" t="s">
        <v>0</v>
      </c>
      <c r="AX4" s="129" t="s">
        <v>0</v>
      </c>
      <c r="AY4" s="129" t="s">
        <v>0</v>
      </c>
      <c r="AZ4" s="129" t="s">
        <v>0</v>
      </c>
      <c r="BA4" s="129" t="s">
        <v>0</v>
      </c>
      <c r="BB4" s="129" t="s">
        <v>0</v>
      </c>
      <c r="BC4" s="129" t="s">
        <v>0</v>
      </c>
      <c r="BD4" s="129" t="s">
        <v>0</v>
      </c>
      <c r="BE4" s="156" t="s">
        <v>0</v>
      </c>
      <c r="BF4" s="156" t="s">
        <v>0</v>
      </c>
      <c r="BG4" s="156" t="s">
        <v>0</v>
      </c>
      <c r="BH4" s="156" t="s">
        <v>0</v>
      </c>
      <c r="BI4" s="156" t="s">
        <v>0</v>
      </c>
      <c r="BJ4" s="83" t="s">
        <v>0</v>
      </c>
      <c r="BK4" s="83" t="s">
        <v>0</v>
      </c>
      <c r="BL4" s="83" t="s">
        <v>0</v>
      </c>
      <c r="BM4" s="83" t="s">
        <v>0</v>
      </c>
      <c r="BN4" s="83" t="s">
        <v>0</v>
      </c>
      <c r="BO4" s="83" t="s">
        <v>0</v>
      </c>
      <c r="BP4" s="83" t="s">
        <v>0</v>
      </c>
      <c r="BQ4" s="83" t="s">
        <v>0</v>
      </c>
      <c r="BR4" s="83" t="s">
        <v>0</v>
      </c>
      <c r="BS4" s="83" t="s">
        <v>0</v>
      </c>
    </row>
    <row r="5" spans="2:73" ht="27" customHeight="1" x14ac:dyDescent="0.25">
      <c r="B5" s="2" t="s">
        <v>2</v>
      </c>
      <c r="C5" s="17" t="s">
        <v>0</v>
      </c>
      <c r="D5" s="198" t="s">
        <v>3</v>
      </c>
      <c r="E5" s="242"/>
      <c r="F5" s="242"/>
      <c r="G5" s="242"/>
      <c r="H5" s="242"/>
      <c r="I5" s="242"/>
      <c r="J5" s="263" t="s">
        <v>218</v>
      </c>
      <c r="K5" s="252" t="s">
        <v>9</v>
      </c>
      <c r="L5" s="239" t="s">
        <v>4</v>
      </c>
      <c r="M5" s="240"/>
      <c r="N5" s="240"/>
      <c r="O5" s="240"/>
      <c r="P5" s="240"/>
      <c r="Q5" s="240"/>
      <c r="R5" s="240"/>
      <c r="S5" s="240"/>
      <c r="T5" s="240"/>
      <c r="U5" s="240"/>
      <c r="V5" s="240"/>
      <c r="W5" s="240"/>
      <c r="X5" s="240"/>
      <c r="Y5" s="240"/>
      <c r="Z5" s="240"/>
      <c r="AA5" s="240"/>
      <c r="AB5" s="240"/>
      <c r="AC5" s="240"/>
      <c r="AD5" s="240"/>
      <c r="AE5" s="240"/>
      <c r="AF5" s="240"/>
      <c r="AG5" s="240"/>
      <c r="AH5" s="240"/>
      <c r="AI5" s="240"/>
      <c r="AJ5" s="240"/>
      <c r="AK5" s="240"/>
      <c r="AL5" s="240"/>
      <c r="AM5" s="240"/>
      <c r="AN5" s="240"/>
      <c r="AO5" s="240"/>
      <c r="AP5" s="232" t="s">
        <v>5</v>
      </c>
      <c r="AQ5" s="257"/>
      <c r="AR5" s="257"/>
      <c r="AS5" s="257"/>
      <c r="AT5" s="257"/>
      <c r="AU5" s="257"/>
      <c r="AV5" s="257"/>
      <c r="AW5" s="257"/>
      <c r="AX5" s="257"/>
      <c r="AY5" s="257"/>
      <c r="AZ5" s="257"/>
      <c r="BA5" s="257"/>
      <c r="BB5" s="257"/>
      <c r="BC5" s="257"/>
      <c r="BD5" s="257"/>
      <c r="BE5" s="257"/>
      <c r="BF5" s="257"/>
      <c r="BG5" s="257"/>
      <c r="BH5" s="257"/>
      <c r="BI5" s="257"/>
      <c r="BJ5" s="257"/>
      <c r="BK5" s="257"/>
      <c r="BL5" s="257"/>
      <c r="BM5" s="257"/>
      <c r="BN5" s="257"/>
      <c r="BO5" s="257"/>
      <c r="BP5" s="257"/>
      <c r="BQ5" s="257"/>
      <c r="BR5" s="257"/>
      <c r="BS5" s="257"/>
    </row>
    <row r="6" spans="2:73" ht="29.25" customHeight="1" x14ac:dyDescent="0.25">
      <c r="B6" s="3" t="s">
        <v>0</v>
      </c>
      <c r="C6" s="15" t="s">
        <v>0</v>
      </c>
      <c r="D6" s="230" t="s">
        <v>6</v>
      </c>
      <c r="E6" s="230"/>
      <c r="F6" s="230"/>
      <c r="G6" s="230"/>
      <c r="H6" s="10" t="s">
        <v>7</v>
      </c>
      <c r="I6" s="12" t="s">
        <v>115</v>
      </c>
      <c r="J6" s="264"/>
      <c r="K6" s="253"/>
      <c r="L6" s="239" t="s">
        <v>364</v>
      </c>
      <c r="M6" s="240"/>
      <c r="N6" s="240"/>
      <c r="O6" s="240"/>
      <c r="P6" s="240"/>
      <c r="Q6" s="240"/>
      <c r="R6" s="240"/>
      <c r="S6" s="240"/>
      <c r="T6" s="240"/>
      <c r="U6" s="241"/>
      <c r="V6" s="198" t="s">
        <v>365</v>
      </c>
      <c r="W6" s="242"/>
      <c r="X6" s="242"/>
      <c r="Y6" s="242"/>
      <c r="Z6" s="243"/>
      <c r="AA6" s="198" t="s">
        <v>366</v>
      </c>
      <c r="AB6" s="242"/>
      <c r="AC6" s="242"/>
      <c r="AD6" s="242"/>
      <c r="AE6" s="243"/>
      <c r="AF6" s="244" t="s">
        <v>8</v>
      </c>
      <c r="AG6" s="245"/>
      <c r="AH6" s="245"/>
      <c r="AI6" s="245"/>
      <c r="AJ6" s="245"/>
      <c r="AK6" s="245"/>
      <c r="AL6" s="245"/>
      <c r="AM6" s="245"/>
      <c r="AN6" s="245"/>
      <c r="AO6" s="246"/>
      <c r="AP6" s="247" t="s">
        <v>364</v>
      </c>
      <c r="AQ6" s="248"/>
      <c r="AR6" s="248"/>
      <c r="AS6" s="248"/>
      <c r="AT6" s="248"/>
      <c r="AU6" s="248"/>
      <c r="AV6" s="248"/>
      <c r="AW6" s="248"/>
      <c r="AX6" s="248"/>
      <c r="AY6" s="249"/>
      <c r="AZ6" s="247" t="s">
        <v>365</v>
      </c>
      <c r="BA6" s="248"/>
      <c r="BB6" s="248"/>
      <c r="BC6" s="248"/>
      <c r="BD6" s="249"/>
      <c r="BE6" s="209" t="s">
        <v>366</v>
      </c>
      <c r="BF6" s="248"/>
      <c r="BG6" s="248"/>
      <c r="BH6" s="248"/>
      <c r="BI6" s="249"/>
      <c r="BJ6" s="200" t="s">
        <v>8</v>
      </c>
      <c r="BK6" s="259"/>
      <c r="BL6" s="259"/>
      <c r="BM6" s="259"/>
      <c r="BN6" s="259"/>
      <c r="BO6" s="259"/>
      <c r="BP6" s="259"/>
      <c r="BQ6" s="259"/>
      <c r="BR6" s="259"/>
      <c r="BS6" s="260"/>
    </row>
    <row r="7" spans="2:73" ht="54.75" customHeight="1" x14ac:dyDescent="0.25">
      <c r="B7" s="3"/>
      <c r="C7" s="15" t="s">
        <v>0</v>
      </c>
      <c r="D7" s="254" t="s">
        <v>247</v>
      </c>
      <c r="E7" s="230"/>
      <c r="F7" s="254" t="s">
        <v>250</v>
      </c>
      <c r="G7" s="230"/>
      <c r="H7" s="255" t="s">
        <v>248</v>
      </c>
      <c r="I7" s="231" t="s">
        <v>249</v>
      </c>
      <c r="J7" s="264"/>
      <c r="K7" s="253"/>
      <c r="L7" s="239" t="s">
        <v>10</v>
      </c>
      <c r="M7" s="241"/>
      <c r="N7" s="244" t="s">
        <v>11</v>
      </c>
      <c r="O7" s="246"/>
      <c r="P7" s="244" t="s">
        <v>12</v>
      </c>
      <c r="Q7" s="246"/>
      <c r="R7" s="244" t="s">
        <v>13</v>
      </c>
      <c r="S7" s="246"/>
      <c r="T7" s="244" t="s">
        <v>14</v>
      </c>
      <c r="U7" s="246"/>
      <c r="V7" s="140" t="s">
        <v>0</v>
      </c>
      <c r="W7" s="140" t="s">
        <v>0</v>
      </c>
      <c r="X7" s="140" t="s">
        <v>0</v>
      </c>
      <c r="Y7" s="140" t="s">
        <v>0</v>
      </c>
      <c r="Z7" s="140" t="s">
        <v>0</v>
      </c>
      <c r="AA7" s="140" t="s">
        <v>0</v>
      </c>
      <c r="AB7" s="140" t="s">
        <v>0</v>
      </c>
      <c r="AC7" s="140" t="s">
        <v>0</v>
      </c>
      <c r="AD7" s="140" t="s">
        <v>0</v>
      </c>
      <c r="AE7" s="140" t="s">
        <v>0</v>
      </c>
      <c r="AF7" s="244" t="s">
        <v>367</v>
      </c>
      <c r="AG7" s="245"/>
      <c r="AH7" s="245"/>
      <c r="AI7" s="245"/>
      <c r="AJ7" s="246"/>
      <c r="AK7" s="244" t="s">
        <v>368</v>
      </c>
      <c r="AL7" s="245"/>
      <c r="AM7" s="245"/>
      <c r="AN7" s="245"/>
      <c r="AO7" s="246"/>
      <c r="AP7" s="244" t="s">
        <v>10</v>
      </c>
      <c r="AQ7" s="246"/>
      <c r="AR7" s="244" t="s">
        <v>15</v>
      </c>
      <c r="AS7" s="246"/>
      <c r="AT7" s="244" t="s">
        <v>12</v>
      </c>
      <c r="AU7" s="246"/>
      <c r="AV7" s="244" t="s">
        <v>13</v>
      </c>
      <c r="AW7" s="246"/>
      <c r="AX7" s="244" t="s">
        <v>14</v>
      </c>
      <c r="AY7" s="246"/>
      <c r="AZ7" s="174" t="s">
        <v>0</v>
      </c>
      <c r="BA7" s="174" t="s">
        <v>0</v>
      </c>
      <c r="BB7" s="174" t="s">
        <v>0</v>
      </c>
      <c r="BC7" s="174" t="s">
        <v>0</v>
      </c>
      <c r="BD7" s="174" t="s">
        <v>0</v>
      </c>
      <c r="BE7" s="157" t="s">
        <v>0</v>
      </c>
      <c r="BF7" s="157" t="s">
        <v>0</v>
      </c>
      <c r="BG7" s="157" t="s">
        <v>0</v>
      </c>
      <c r="BH7" s="157" t="s">
        <v>0</v>
      </c>
      <c r="BI7" s="157" t="s">
        <v>0</v>
      </c>
      <c r="BJ7" s="258" t="s">
        <v>343</v>
      </c>
      <c r="BK7" s="240"/>
      <c r="BL7" s="240"/>
      <c r="BM7" s="240"/>
      <c r="BN7" s="241"/>
      <c r="BO7" s="258" t="s">
        <v>368</v>
      </c>
      <c r="BP7" s="240"/>
      <c r="BQ7" s="240"/>
      <c r="BR7" s="240"/>
      <c r="BS7" s="241"/>
    </row>
    <row r="8" spans="2:73" ht="170.25" customHeight="1" x14ac:dyDescent="0.25">
      <c r="B8" s="4" t="s">
        <v>0</v>
      </c>
      <c r="C8" s="20" t="s">
        <v>16</v>
      </c>
      <c r="D8" s="230"/>
      <c r="E8" s="230"/>
      <c r="F8" s="230"/>
      <c r="G8" s="230"/>
      <c r="H8" s="256"/>
      <c r="I8" s="232"/>
      <c r="J8" s="265"/>
      <c r="K8" s="13" t="s">
        <v>116</v>
      </c>
      <c r="L8" s="80" t="s">
        <v>17</v>
      </c>
      <c r="M8" s="80" t="s">
        <v>18</v>
      </c>
      <c r="N8" s="104" t="s">
        <v>17</v>
      </c>
      <c r="O8" s="106" t="s">
        <v>18</v>
      </c>
      <c r="P8" s="106" t="s">
        <v>17</v>
      </c>
      <c r="Q8" s="106" t="s">
        <v>18</v>
      </c>
      <c r="R8" s="106" t="s">
        <v>17</v>
      </c>
      <c r="S8" s="106" t="s">
        <v>18</v>
      </c>
      <c r="T8" s="106" t="s">
        <v>17</v>
      </c>
      <c r="U8" s="106" t="s">
        <v>18</v>
      </c>
      <c r="V8" s="141" t="s">
        <v>10</v>
      </c>
      <c r="W8" s="141" t="s">
        <v>11</v>
      </c>
      <c r="X8" s="141" t="s">
        <v>12</v>
      </c>
      <c r="Y8" s="141" t="s">
        <v>13</v>
      </c>
      <c r="Z8" s="141" t="s">
        <v>14</v>
      </c>
      <c r="AA8" s="141" t="s">
        <v>10</v>
      </c>
      <c r="AB8" s="141" t="s">
        <v>15</v>
      </c>
      <c r="AC8" s="141" t="s">
        <v>12</v>
      </c>
      <c r="AD8" s="141" t="s">
        <v>13</v>
      </c>
      <c r="AE8" s="141" t="s">
        <v>14</v>
      </c>
      <c r="AF8" s="127" t="s">
        <v>10</v>
      </c>
      <c r="AG8" s="127" t="s">
        <v>15</v>
      </c>
      <c r="AH8" s="127" t="s">
        <v>12</v>
      </c>
      <c r="AI8" s="127" t="s">
        <v>13</v>
      </c>
      <c r="AJ8" s="127" t="s">
        <v>14</v>
      </c>
      <c r="AK8" s="127" t="s">
        <v>10</v>
      </c>
      <c r="AL8" s="127" t="s">
        <v>15</v>
      </c>
      <c r="AM8" s="127" t="s">
        <v>12</v>
      </c>
      <c r="AN8" s="127" t="s">
        <v>13</v>
      </c>
      <c r="AO8" s="127" t="s">
        <v>14</v>
      </c>
      <c r="AP8" s="127" t="s">
        <v>17</v>
      </c>
      <c r="AQ8" s="127" t="s">
        <v>18</v>
      </c>
      <c r="AR8" s="127" t="s">
        <v>17</v>
      </c>
      <c r="AS8" s="127" t="s">
        <v>18</v>
      </c>
      <c r="AT8" s="127" t="s">
        <v>17</v>
      </c>
      <c r="AU8" s="127" t="s">
        <v>18</v>
      </c>
      <c r="AV8" s="127" t="s">
        <v>17</v>
      </c>
      <c r="AW8" s="127" t="s">
        <v>18</v>
      </c>
      <c r="AX8" s="127" t="s">
        <v>17</v>
      </c>
      <c r="AY8" s="127" t="s">
        <v>18</v>
      </c>
      <c r="AZ8" s="175" t="s">
        <v>10</v>
      </c>
      <c r="BA8" s="175" t="s">
        <v>15</v>
      </c>
      <c r="BB8" s="175" t="s">
        <v>12</v>
      </c>
      <c r="BC8" s="175" t="s">
        <v>13</v>
      </c>
      <c r="BD8" s="175" t="s">
        <v>14</v>
      </c>
      <c r="BE8" s="158" t="s">
        <v>10</v>
      </c>
      <c r="BF8" s="158" t="s">
        <v>15</v>
      </c>
      <c r="BG8" s="158" t="s">
        <v>12</v>
      </c>
      <c r="BH8" s="158" t="s">
        <v>13</v>
      </c>
      <c r="BI8" s="158" t="s">
        <v>14</v>
      </c>
      <c r="BJ8" s="122" t="s">
        <v>10</v>
      </c>
      <c r="BK8" s="123" t="s">
        <v>15</v>
      </c>
      <c r="BL8" s="123" t="s">
        <v>12</v>
      </c>
      <c r="BM8" s="123" t="s">
        <v>13</v>
      </c>
      <c r="BN8" s="123" t="s">
        <v>14</v>
      </c>
      <c r="BO8" s="114" t="s">
        <v>10</v>
      </c>
      <c r="BP8" s="113" t="s">
        <v>19</v>
      </c>
      <c r="BQ8" s="113" t="s">
        <v>12</v>
      </c>
      <c r="BR8" s="113" t="s">
        <v>13</v>
      </c>
      <c r="BS8" s="112" t="s">
        <v>14</v>
      </c>
    </row>
    <row r="9" spans="2:73" x14ac:dyDescent="0.25">
      <c r="B9" s="5" t="s">
        <v>20</v>
      </c>
      <c r="C9" s="18" t="s">
        <v>21</v>
      </c>
      <c r="D9" s="233" t="s">
        <v>22</v>
      </c>
      <c r="E9" s="234"/>
      <c r="F9" s="235" t="s">
        <v>23</v>
      </c>
      <c r="G9" s="236"/>
      <c r="H9" s="5" t="s">
        <v>24</v>
      </c>
      <c r="I9" s="11" t="s">
        <v>25</v>
      </c>
      <c r="J9" s="19">
        <v>29</v>
      </c>
      <c r="K9" s="18">
        <v>30</v>
      </c>
      <c r="L9" s="18" t="s">
        <v>26</v>
      </c>
      <c r="M9" s="18" t="s">
        <v>27</v>
      </c>
      <c r="N9" s="91" t="s">
        <v>28</v>
      </c>
      <c r="O9" s="91" t="s">
        <v>29</v>
      </c>
      <c r="P9" s="91" t="s">
        <v>30</v>
      </c>
      <c r="Q9" s="91" t="s">
        <v>31</v>
      </c>
      <c r="R9" s="91" t="s">
        <v>32</v>
      </c>
      <c r="S9" s="91" t="s">
        <v>33</v>
      </c>
      <c r="T9" s="91" t="s">
        <v>34</v>
      </c>
      <c r="U9" s="91" t="s">
        <v>35</v>
      </c>
      <c r="V9" s="18" t="s">
        <v>36</v>
      </c>
      <c r="W9" s="18" t="s">
        <v>37</v>
      </c>
      <c r="X9" s="18" t="s">
        <v>38</v>
      </c>
      <c r="Y9" s="18" t="s">
        <v>39</v>
      </c>
      <c r="Z9" s="18" t="s">
        <v>40</v>
      </c>
      <c r="AA9" s="18" t="s">
        <v>41</v>
      </c>
      <c r="AB9" s="18" t="s">
        <v>42</v>
      </c>
      <c r="AC9" s="18" t="s">
        <v>43</v>
      </c>
      <c r="AD9" s="18" t="s">
        <v>44</v>
      </c>
      <c r="AE9" s="18" t="s">
        <v>45</v>
      </c>
      <c r="AF9" s="91" t="s">
        <v>46</v>
      </c>
      <c r="AG9" s="91" t="s">
        <v>47</v>
      </c>
      <c r="AH9" s="91" t="s">
        <v>48</v>
      </c>
      <c r="AI9" s="91" t="s">
        <v>49</v>
      </c>
      <c r="AJ9" s="91" t="s">
        <v>50</v>
      </c>
      <c r="AK9" s="91" t="s">
        <v>51</v>
      </c>
      <c r="AL9" s="91" t="s">
        <v>52</v>
      </c>
      <c r="AM9" s="91" t="s">
        <v>53</v>
      </c>
      <c r="AN9" s="91" t="s">
        <v>54</v>
      </c>
      <c r="AO9" s="91" t="s">
        <v>55</v>
      </c>
      <c r="AP9" s="91" t="s">
        <v>56</v>
      </c>
      <c r="AQ9" s="91" t="s">
        <v>57</v>
      </c>
      <c r="AR9" s="91" t="s">
        <v>58</v>
      </c>
      <c r="AS9" s="91" t="s">
        <v>59</v>
      </c>
      <c r="AT9" s="91" t="s">
        <v>60</v>
      </c>
      <c r="AU9" s="91" t="s">
        <v>61</v>
      </c>
      <c r="AV9" s="91" t="s">
        <v>62</v>
      </c>
      <c r="AW9" s="91" t="s">
        <v>63</v>
      </c>
      <c r="AX9" s="91" t="s">
        <v>64</v>
      </c>
      <c r="AY9" s="91" t="s">
        <v>65</v>
      </c>
      <c r="AZ9" s="91" t="s">
        <v>66</v>
      </c>
      <c r="BA9" s="91" t="s">
        <v>67</v>
      </c>
      <c r="BB9" s="91" t="s">
        <v>68</v>
      </c>
      <c r="BC9" s="91" t="s">
        <v>69</v>
      </c>
      <c r="BD9" s="91" t="s">
        <v>70</v>
      </c>
      <c r="BE9" s="159" t="s">
        <v>71</v>
      </c>
      <c r="BF9" s="159" t="s">
        <v>72</v>
      </c>
      <c r="BG9" s="159" t="s">
        <v>73</v>
      </c>
      <c r="BH9" s="159" t="s">
        <v>74</v>
      </c>
      <c r="BI9" s="159" t="s">
        <v>75</v>
      </c>
      <c r="BJ9" s="18" t="s">
        <v>76</v>
      </c>
      <c r="BK9" s="18" t="s">
        <v>77</v>
      </c>
      <c r="BL9" s="18" t="s">
        <v>78</v>
      </c>
      <c r="BM9" s="18" t="s">
        <v>79</v>
      </c>
      <c r="BN9" s="18" t="s">
        <v>80</v>
      </c>
      <c r="BO9" s="18" t="s">
        <v>81</v>
      </c>
      <c r="BP9" s="18" t="s">
        <v>82</v>
      </c>
      <c r="BQ9" s="18" t="s">
        <v>83</v>
      </c>
      <c r="BR9" s="84" t="s">
        <v>84</v>
      </c>
      <c r="BS9" s="85" t="s">
        <v>85</v>
      </c>
    </row>
    <row r="10" spans="2:73" ht="54" x14ac:dyDescent="0.25">
      <c r="B10" s="16" t="s">
        <v>86</v>
      </c>
      <c r="C10" s="16" t="s">
        <v>87</v>
      </c>
      <c r="D10" s="204" t="s">
        <v>88</v>
      </c>
      <c r="E10" s="193"/>
      <c r="F10" s="204" t="s">
        <v>88</v>
      </c>
      <c r="G10" s="193"/>
      <c r="H10" s="16" t="s">
        <v>88</v>
      </c>
      <c r="I10" s="16" t="s">
        <v>88</v>
      </c>
      <c r="J10" s="16"/>
      <c r="K10" s="79" t="s">
        <v>88</v>
      </c>
      <c r="L10" s="6">
        <f t="shared" ref="L10:Y10" si="0">L11+L43+L55+L60+L75+L83</f>
        <v>3492933.4000000004</v>
      </c>
      <c r="M10" s="6">
        <f t="shared" si="0"/>
        <v>2908379.9</v>
      </c>
      <c r="N10" s="92">
        <f t="shared" si="0"/>
        <v>28312.799999999999</v>
      </c>
      <c r="O10" s="92">
        <f t="shared" si="0"/>
        <v>27259.599999999999</v>
      </c>
      <c r="P10" s="92">
        <f t="shared" si="0"/>
        <v>473422.5</v>
      </c>
      <c r="Q10" s="92">
        <f t="shared" si="0"/>
        <v>461102</v>
      </c>
      <c r="R10" s="92">
        <f t="shared" si="0"/>
        <v>5047.9000000000005</v>
      </c>
      <c r="S10" s="92">
        <f t="shared" si="0"/>
        <v>4750.7</v>
      </c>
      <c r="T10" s="92">
        <f t="shared" si="0"/>
        <v>2986150.1999999997</v>
      </c>
      <c r="U10" s="92">
        <f t="shared" si="0"/>
        <v>2415267.6</v>
      </c>
      <c r="V10" s="6">
        <f t="shared" si="0"/>
        <v>3598555.7</v>
      </c>
      <c r="W10" s="6">
        <f t="shared" si="0"/>
        <v>36665.100000000006</v>
      </c>
      <c r="X10" s="6">
        <f t="shared" si="0"/>
        <v>472311.50000000006</v>
      </c>
      <c r="Y10" s="6">
        <f t="shared" si="0"/>
        <v>9814.4000000000015</v>
      </c>
      <c r="Z10" s="6">
        <f>Z11+Z43+Z55+Z60+Z75+Z83+Z79</f>
        <v>3608124.3000000003</v>
      </c>
      <c r="AA10" s="6">
        <f t="shared" ref="AA10:BN10" si="1">AA11+AA43+AA55+AA60+AA75+AA83</f>
        <v>3040662</v>
      </c>
      <c r="AB10" s="6">
        <f t="shared" si="1"/>
        <v>29493.599999999995</v>
      </c>
      <c r="AC10" s="6">
        <f t="shared" si="1"/>
        <v>398099.9</v>
      </c>
      <c r="AD10" s="6">
        <f t="shared" si="1"/>
        <v>8.6</v>
      </c>
      <c r="AE10" s="6">
        <f t="shared" si="1"/>
        <v>2613059.9</v>
      </c>
      <c r="AF10" s="92">
        <f t="shared" si="1"/>
        <v>3098040.7</v>
      </c>
      <c r="AG10" s="92">
        <f t="shared" si="1"/>
        <v>27275.899999999998</v>
      </c>
      <c r="AH10" s="92">
        <f t="shared" si="1"/>
        <v>396242.1</v>
      </c>
      <c r="AI10" s="92">
        <f t="shared" si="1"/>
        <v>0</v>
      </c>
      <c r="AJ10" s="92">
        <f t="shared" si="1"/>
        <v>2674522.7000000002</v>
      </c>
      <c r="AK10" s="92">
        <f t="shared" si="1"/>
        <v>3098040.7</v>
      </c>
      <c r="AL10" s="92">
        <f t="shared" si="1"/>
        <v>27275.899999999998</v>
      </c>
      <c r="AM10" s="92">
        <f t="shared" si="1"/>
        <v>396242.1</v>
      </c>
      <c r="AN10" s="92">
        <f t="shared" si="1"/>
        <v>0</v>
      </c>
      <c r="AO10" s="92">
        <f t="shared" si="1"/>
        <v>2674522.7000000002</v>
      </c>
      <c r="AP10" s="92">
        <f t="shared" si="1"/>
        <v>2618736.2999999998</v>
      </c>
      <c r="AQ10" s="92">
        <f t="shared" si="1"/>
        <v>2531456.1</v>
      </c>
      <c r="AR10" s="92">
        <f t="shared" si="1"/>
        <v>28278</v>
      </c>
      <c r="AS10" s="92">
        <f t="shared" si="1"/>
        <v>27224.799999999999</v>
      </c>
      <c r="AT10" s="92">
        <f t="shared" si="1"/>
        <v>465909.3</v>
      </c>
      <c r="AU10" s="92">
        <f t="shared" si="1"/>
        <v>453579.89999999997</v>
      </c>
      <c r="AV10" s="92">
        <f t="shared" si="1"/>
        <v>670.7</v>
      </c>
      <c r="AW10" s="92">
        <f t="shared" si="1"/>
        <v>662.3</v>
      </c>
      <c r="AX10" s="92">
        <f t="shared" si="1"/>
        <v>2123878.2999999998</v>
      </c>
      <c r="AY10" s="92">
        <f t="shared" si="1"/>
        <v>2049989.1</v>
      </c>
      <c r="AZ10" s="92">
        <f t="shared" si="1"/>
        <v>2799578.5999999996</v>
      </c>
      <c r="BA10" s="92">
        <f t="shared" si="1"/>
        <v>27646.7</v>
      </c>
      <c r="BB10" s="92">
        <f t="shared" si="1"/>
        <v>437559.6</v>
      </c>
      <c r="BC10" s="92">
        <f t="shared" si="1"/>
        <v>4647.0999999999995</v>
      </c>
      <c r="BD10" s="92">
        <f t="shared" si="1"/>
        <v>2329725.1999999997</v>
      </c>
      <c r="BE10" s="92">
        <f t="shared" si="1"/>
        <v>2821567.6</v>
      </c>
      <c r="BF10" s="92">
        <f t="shared" si="1"/>
        <v>29070.499999999996</v>
      </c>
      <c r="BG10" s="92">
        <f t="shared" si="1"/>
        <v>393894.6</v>
      </c>
      <c r="BH10" s="92">
        <f t="shared" si="1"/>
        <v>8.6</v>
      </c>
      <c r="BI10" s="92">
        <f t="shared" si="1"/>
        <v>2398593.9000000004</v>
      </c>
      <c r="BJ10" s="6">
        <f t="shared" si="1"/>
        <v>2824713.1</v>
      </c>
      <c r="BK10" s="6">
        <f t="shared" si="1"/>
        <v>27021.899999999998</v>
      </c>
      <c r="BL10" s="6">
        <f t="shared" si="1"/>
        <v>393731.1</v>
      </c>
      <c r="BM10" s="6">
        <f t="shared" si="1"/>
        <v>0</v>
      </c>
      <c r="BN10" s="6">
        <f t="shared" si="1"/>
        <v>2403960.1</v>
      </c>
      <c r="BO10" s="6">
        <f>BP10+BQ10+BR10+BS10</f>
        <v>2824713.1</v>
      </c>
      <c r="BP10" s="6">
        <f>BP11+BP43+BP55+BP60+BP75+BP83</f>
        <v>27021.899999999998</v>
      </c>
      <c r="BQ10" s="6">
        <f>BQ11+BQ43+BQ55+BQ60+BQ75+BQ83</f>
        <v>393731.1</v>
      </c>
      <c r="BR10" s="6">
        <f>BR11+BR43+BR55+BR60+BR75+BR83</f>
        <v>0</v>
      </c>
      <c r="BS10" s="6">
        <f>BS11+BS43+BS55+BS60+BS75+BS83</f>
        <v>2403960.1</v>
      </c>
      <c r="BU10" s="116"/>
    </row>
    <row r="11" spans="2:73" ht="54" x14ac:dyDescent="0.25">
      <c r="B11" s="16" t="s">
        <v>89</v>
      </c>
      <c r="C11" s="16" t="s">
        <v>90</v>
      </c>
      <c r="D11" s="204" t="s">
        <v>88</v>
      </c>
      <c r="E11" s="193"/>
      <c r="F11" s="204" t="s">
        <v>88</v>
      </c>
      <c r="G11" s="193"/>
      <c r="H11" s="16" t="s">
        <v>88</v>
      </c>
      <c r="I11" s="16" t="s">
        <v>88</v>
      </c>
      <c r="J11" s="16"/>
      <c r="K11" s="79" t="s">
        <v>88</v>
      </c>
      <c r="L11" s="6">
        <f t="shared" ref="L11:BS11" si="2">L12</f>
        <v>2405470.2000000007</v>
      </c>
      <c r="M11" s="6">
        <f t="shared" si="2"/>
        <v>1835921.4</v>
      </c>
      <c r="N11" s="92">
        <f t="shared" si="2"/>
        <v>22042.2</v>
      </c>
      <c r="O11" s="92">
        <f t="shared" si="2"/>
        <v>21334.6</v>
      </c>
      <c r="P11" s="92">
        <f t="shared" si="2"/>
        <v>85175.700000000012</v>
      </c>
      <c r="Q11" s="92">
        <f t="shared" si="2"/>
        <v>79938.5</v>
      </c>
      <c r="R11" s="92">
        <f t="shared" si="2"/>
        <v>4732.9000000000005</v>
      </c>
      <c r="S11" s="92">
        <f t="shared" si="2"/>
        <v>4435.7</v>
      </c>
      <c r="T11" s="92">
        <f t="shared" si="2"/>
        <v>2293519.4</v>
      </c>
      <c r="U11" s="92">
        <f t="shared" si="2"/>
        <v>1730212.6</v>
      </c>
      <c r="V11" s="6">
        <f t="shared" si="2"/>
        <v>2568250.6999999997</v>
      </c>
      <c r="W11" s="6">
        <f t="shared" si="2"/>
        <v>28373.4</v>
      </c>
      <c r="X11" s="6">
        <f t="shared" si="2"/>
        <v>48656.799999999996</v>
      </c>
      <c r="Y11" s="6">
        <f t="shared" si="2"/>
        <v>5114.4000000000005</v>
      </c>
      <c r="Z11" s="6">
        <f t="shared" si="2"/>
        <v>2486106.1</v>
      </c>
      <c r="AA11" s="6">
        <f t="shared" si="2"/>
        <v>1341253.6000000001</v>
      </c>
      <c r="AB11" s="6">
        <f t="shared" si="2"/>
        <v>20894.899999999998</v>
      </c>
      <c r="AC11" s="6">
        <f t="shared" si="2"/>
        <v>5726.3</v>
      </c>
      <c r="AD11" s="6">
        <f t="shared" si="2"/>
        <v>8.6</v>
      </c>
      <c r="AE11" s="6">
        <f t="shared" si="2"/>
        <v>1314623.8</v>
      </c>
      <c r="AF11" s="92">
        <f t="shared" si="2"/>
        <v>1354691.1000000003</v>
      </c>
      <c r="AG11" s="92">
        <f t="shared" si="2"/>
        <v>18470.8</v>
      </c>
      <c r="AH11" s="92">
        <f t="shared" si="2"/>
        <v>5617.4000000000005</v>
      </c>
      <c r="AI11" s="92">
        <f t="shared" si="2"/>
        <v>0</v>
      </c>
      <c r="AJ11" s="92">
        <f t="shared" si="2"/>
        <v>1330602.9000000004</v>
      </c>
      <c r="AK11" s="92">
        <f t="shared" si="2"/>
        <v>1354691.1000000003</v>
      </c>
      <c r="AL11" s="92">
        <f t="shared" si="2"/>
        <v>18470.8</v>
      </c>
      <c r="AM11" s="92">
        <f t="shared" si="2"/>
        <v>5617.4000000000005</v>
      </c>
      <c r="AN11" s="92">
        <f t="shared" si="2"/>
        <v>0</v>
      </c>
      <c r="AO11" s="92">
        <f t="shared" si="2"/>
        <v>1330602.9000000004</v>
      </c>
      <c r="AP11" s="92">
        <f t="shared" si="2"/>
        <v>1545606.2000000002</v>
      </c>
      <c r="AQ11" s="92">
        <f t="shared" si="2"/>
        <v>1472434.6</v>
      </c>
      <c r="AR11" s="92">
        <f t="shared" si="2"/>
        <v>22007.4</v>
      </c>
      <c r="AS11" s="92">
        <f t="shared" si="2"/>
        <v>21299.8</v>
      </c>
      <c r="AT11" s="92">
        <f t="shared" si="2"/>
        <v>82703.600000000006</v>
      </c>
      <c r="AU11" s="92">
        <f t="shared" si="2"/>
        <v>76728.799999999988</v>
      </c>
      <c r="AV11" s="92">
        <f t="shared" si="2"/>
        <v>355.7</v>
      </c>
      <c r="AW11" s="92">
        <f t="shared" si="2"/>
        <v>347.3</v>
      </c>
      <c r="AX11" s="92">
        <f t="shared" si="2"/>
        <v>1440539.5</v>
      </c>
      <c r="AY11" s="92">
        <f t="shared" si="2"/>
        <v>1374058.7000000002</v>
      </c>
      <c r="AZ11" s="92">
        <f t="shared" si="2"/>
        <v>1831319.1999999997</v>
      </c>
      <c r="BA11" s="92">
        <f t="shared" si="2"/>
        <v>19355</v>
      </c>
      <c r="BB11" s="92">
        <f t="shared" si="2"/>
        <v>17730.300000000003</v>
      </c>
      <c r="BC11" s="92">
        <f t="shared" si="2"/>
        <v>4327.0999999999995</v>
      </c>
      <c r="BD11" s="92">
        <f t="shared" si="2"/>
        <v>1789906.7999999998</v>
      </c>
      <c r="BE11" s="92">
        <f t="shared" si="2"/>
        <v>1135933.6000000001</v>
      </c>
      <c r="BF11" s="92">
        <f t="shared" si="2"/>
        <v>20471.8</v>
      </c>
      <c r="BG11" s="92">
        <f t="shared" si="2"/>
        <v>5241.1000000000004</v>
      </c>
      <c r="BH11" s="92">
        <f t="shared" si="2"/>
        <v>8.6</v>
      </c>
      <c r="BI11" s="92">
        <f t="shared" si="2"/>
        <v>1110212.1000000001</v>
      </c>
      <c r="BJ11" s="6">
        <f t="shared" si="2"/>
        <v>1085386.9000000001</v>
      </c>
      <c r="BK11" s="6">
        <f t="shared" si="2"/>
        <v>18216.8</v>
      </c>
      <c r="BL11" s="6">
        <f t="shared" si="2"/>
        <v>5201.3</v>
      </c>
      <c r="BM11" s="6">
        <f t="shared" si="2"/>
        <v>0</v>
      </c>
      <c r="BN11" s="6">
        <f t="shared" si="2"/>
        <v>1061968.8</v>
      </c>
      <c r="BO11" s="6">
        <f t="shared" si="2"/>
        <v>1085386.9000000001</v>
      </c>
      <c r="BP11" s="6">
        <f t="shared" si="2"/>
        <v>18216.8</v>
      </c>
      <c r="BQ11" s="6">
        <f t="shared" si="2"/>
        <v>5201.3</v>
      </c>
      <c r="BR11" s="6">
        <f t="shared" si="2"/>
        <v>0</v>
      </c>
      <c r="BS11" s="6">
        <f t="shared" si="2"/>
        <v>1061968.8</v>
      </c>
      <c r="BU11" s="116"/>
    </row>
    <row r="12" spans="2:73" ht="54" x14ac:dyDescent="0.25">
      <c r="B12" s="16" t="s">
        <v>91</v>
      </c>
      <c r="C12" s="16" t="s">
        <v>92</v>
      </c>
      <c r="D12" s="204" t="s">
        <v>88</v>
      </c>
      <c r="E12" s="193"/>
      <c r="F12" s="204" t="s">
        <v>88</v>
      </c>
      <c r="G12" s="193"/>
      <c r="H12" s="16" t="s">
        <v>88</v>
      </c>
      <c r="I12" s="16" t="s">
        <v>88</v>
      </c>
      <c r="J12" s="16"/>
      <c r="K12" s="79" t="s">
        <v>88</v>
      </c>
      <c r="L12" s="7">
        <f t="shared" ref="L12:BS12" si="3">SUM(L13:L42)</f>
        <v>2405470.2000000007</v>
      </c>
      <c r="M12" s="7">
        <f t="shared" si="3"/>
        <v>1835921.4</v>
      </c>
      <c r="N12" s="93">
        <f t="shared" si="3"/>
        <v>22042.2</v>
      </c>
      <c r="O12" s="93">
        <f t="shared" si="3"/>
        <v>21334.6</v>
      </c>
      <c r="P12" s="93">
        <f t="shared" si="3"/>
        <v>85175.700000000012</v>
      </c>
      <c r="Q12" s="93">
        <f t="shared" si="3"/>
        <v>79938.5</v>
      </c>
      <c r="R12" s="93">
        <f t="shared" si="3"/>
        <v>4732.9000000000005</v>
      </c>
      <c r="S12" s="93">
        <f t="shared" si="3"/>
        <v>4435.7</v>
      </c>
      <c r="T12" s="93">
        <f t="shared" si="3"/>
        <v>2293519.4</v>
      </c>
      <c r="U12" s="93">
        <f t="shared" si="3"/>
        <v>1730212.6</v>
      </c>
      <c r="V12" s="7">
        <f t="shared" si="3"/>
        <v>2568250.6999999997</v>
      </c>
      <c r="W12" s="7">
        <f t="shared" si="3"/>
        <v>28373.4</v>
      </c>
      <c r="X12" s="7">
        <f t="shared" si="3"/>
        <v>48656.799999999996</v>
      </c>
      <c r="Y12" s="7">
        <f t="shared" si="3"/>
        <v>5114.4000000000005</v>
      </c>
      <c r="Z12" s="7">
        <f t="shared" si="3"/>
        <v>2486106.1</v>
      </c>
      <c r="AA12" s="7">
        <f t="shared" si="3"/>
        <v>1341253.6000000001</v>
      </c>
      <c r="AB12" s="7">
        <f t="shared" si="3"/>
        <v>20894.899999999998</v>
      </c>
      <c r="AC12" s="7">
        <f t="shared" si="3"/>
        <v>5726.3</v>
      </c>
      <c r="AD12" s="7">
        <f t="shared" si="3"/>
        <v>8.6</v>
      </c>
      <c r="AE12" s="7">
        <f t="shared" si="3"/>
        <v>1314623.8</v>
      </c>
      <c r="AF12" s="93">
        <f t="shared" si="3"/>
        <v>1354691.1000000003</v>
      </c>
      <c r="AG12" s="93">
        <f t="shared" si="3"/>
        <v>18470.8</v>
      </c>
      <c r="AH12" s="93">
        <f t="shared" si="3"/>
        <v>5617.4000000000005</v>
      </c>
      <c r="AI12" s="93">
        <f t="shared" si="3"/>
        <v>0</v>
      </c>
      <c r="AJ12" s="93">
        <f t="shared" si="3"/>
        <v>1330602.9000000004</v>
      </c>
      <c r="AK12" s="93">
        <f t="shared" si="3"/>
        <v>1354691.1000000003</v>
      </c>
      <c r="AL12" s="93">
        <f t="shared" si="3"/>
        <v>18470.8</v>
      </c>
      <c r="AM12" s="93">
        <f t="shared" si="3"/>
        <v>5617.4000000000005</v>
      </c>
      <c r="AN12" s="93">
        <f t="shared" si="3"/>
        <v>0</v>
      </c>
      <c r="AO12" s="93">
        <f t="shared" si="3"/>
        <v>1330602.9000000004</v>
      </c>
      <c r="AP12" s="93">
        <f t="shared" si="3"/>
        <v>1545606.2000000002</v>
      </c>
      <c r="AQ12" s="93">
        <f t="shared" si="3"/>
        <v>1472434.6</v>
      </c>
      <c r="AR12" s="93">
        <f t="shared" si="3"/>
        <v>22007.4</v>
      </c>
      <c r="AS12" s="93">
        <f t="shared" si="3"/>
        <v>21299.8</v>
      </c>
      <c r="AT12" s="93">
        <f t="shared" si="3"/>
        <v>82703.600000000006</v>
      </c>
      <c r="AU12" s="93">
        <f t="shared" si="3"/>
        <v>76728.799999999988</v>
      </c>
      <c r="AV12" s="93">
        <f t="shared" si="3"/>
        <v>355.7</v>
      </c>
      <c r="AW12" s="93">
        <f t="shared" si="3"/>
        <v>347.3</v>
      </c>
      <c r="AX12" s="93">
        <f t="shared" si="3"/>
        <v>1440539.5</v>
      </c>
      <c r="AY12" s="93">
        <f t="shared" si="3"/>
        <v>1374058.7000000002</v>
      </c>
      <c r="AZ12" s="93">
        <f t="shared" si="3"/>
        <v>1831319.1999999997</v>
      </c>
      <c r="BA12" s="93">
        <f t="shared" si="3"/>
        <v>19355</v>
      </c>
      <c r="BB12" s="93">
        <f>SUM(BB13:BB42)</f>
        <v>17730.300000000003</v>
      </c>
      <c r="BC12" s="93">
        <f t="shared" si="3"/>
        <v>4327.0999999999995</v>
      </c>
      <c r="BD12" s="93">
        <f t="shared" si="3"/>
        <v>1789906.7999999998</v>
      </c>
      <c r="BE12" s="93">
        <f t="shared" si="3"/>
        <v>1135933.6000000001</v>
      </c>
      <c r="BF12" s="93">
        <f t="shared" si="3"/>
        <v>20471.8</v>
      </c>
      <c r="BG12" s="93">
        <f t="shared" si="3"/>
        <v>5241.1000000000004</v>
      </c>
      <c r="BH12" s="93">
        <f t="shared" si="3"/>
        <v>8.6</v>
      </c>
      <c r="BI12" s="93">
        <f t="shared" si="3"/>
        <v>1110212.1000000001</v>
      </c>
      <c r="BJ12" s="7">
        <f t="shared" si="3"/>
        <v>1085386.9000000001</v>
      </c>
      <c r="BK12" s="7">
        <f t="shared" si="3"/>
        <v>18216.8</v>
      </c>
      <c r="BL12" s="7">
        <f t="shared" si="3"/>
        <v>5201.3</v>
      </c>
      <c r="BM12" s="7">
        <f t="shared" si="3"/>
        <v>0</v>
      </c>
      <c r="BN12" s="7">
        <f t="shared" si="3"/>
        <v>1061968.8</v>
      </c>
      <c r="BO12" s="7">
        <f t="shared" si="3"/>
        <v>1085386.9000000001</v>
      </c>
      <c r="BP12" s="7">
        <f t="shared" si="3"/>
        <v>18216.8</v>
      </c>
      <c r="BQ12" s="7">
        <f t="shared" si="3"/>
        <v>5201.3</v>
      </c>
      <c r="BR12" s="7">
        <f t="shared" si="3"/>
        <v>0</v>
      </c>
      <c r="BS12" s="7">
        <f t="shared" si="3"/>
        <v>1061968.8</v>
      </c>
      <c r="BU12" s="116"/>
    </row>
    <row r="13" spans="2:73" s="8" customFormat="1" ht="84.75" customHeight="1" x14ac:dyDescent="0.25">
      <c r="B13" s="16" t="s">
        <v>118</v>
      </c>
      <c r="C13" s="16" t="s">
        <v>166</v>
      </c>
      <c r="D13" s="192" t="s">
        <v>241</v>
      </c>
      <c r="E13" s="193"/>
      <c r="F13" s="194"/>
      <c r="G13" s="195"/>
      <c r="H13" s="26" t="s">
        <v>216</v>
      </c>
      <c r="I13" s="48" t="s">
        <v>217</v>
      </c>
      <c r="J13" s="27" t="s">
        <v>219</v>
      </c>
      <c r="K13" s="82" t="s">
        <v>239</v>
      </c>
      <c r="L13" s="43">
        <f>N13+P13+R13+T13</f>
        <v>2243.4</v>
      </c>
      <c r="M13" s="43">
        <f>O13+Q13+S13+U13</f>
        <v>2243</v>
      </c>
      <c r="N13" s="45"/>
      <c r="O13" s="45"/>
      <c r="P13" s="45"/>
      <c r="Q13" s="45"/>
      <c r="R13" s="45">
        <v>1555.3</v>
      </c>
      <c r="S13" s="45">
        <v>1555.3</v>
      </c>
      <c r="T13" s="94">
        <v>688.1</v>
      </c>
      <c r="U13" s="94">
        <v>687.7</v>
      </c>
      <c r="V13" s="7">
        <f>W13+X13+Y13+Z13</f>
        <v>1345.5</v>
      </c>
      <c r="W13" s="137"/>
      <c r="X13" s="137"/>
      <c r="Y13" s="137"/>
      <c r="Z13" s="7">
        <v>1345.5</v>
      </c>
      <c r="AA13" s="29">
        <f>AB13+AC13+AD13+AE13</f>
        <v>1445.4</v>
      </c>
      <c r="AB13" s="26"/>
      <c r="AC13" s="26"/>
      <c r="AD13" s="26"/>
      <c r="AE13" s="29">
        <v>1445.4</v>
      </c>
      <c r="AF13" s="94">
        <f>AG13+AH13+AI13+AJ13</f>
        <v>1002.5</v>
      </c>
      <c r="AG13" s="130"/>
      <c r="AH13" s="130"/>
      <c r="AI13" s="130"/>
      <c r="AJ13" s="95">
        <v>1002.5</v>
      </c>
      <c r="AK13" s="92">
        <f t="shared" ref="AK13" si="4">AF13</f>
        <v>1002.5</v>
      </c>
      <c r="AL13" s="92">
        <f t="shared" ref="AL13:AO15" si="5">AG13</f>
        <v>0</v>
      </c>
      <c r="AM13" s="92">
        <f t="shared" si="5"/>
        <v>0</v>
      </c>
      <c r="AN13" s="92">
        <f t="shared" si="5"/>
        <v>0</v>
      </c>
      <c r="AO13" s="92">
        <f t="shared" si="5"/>
        <v>1002.5</v>
      </c>
      <c r="AP13" s="95">
        <f>AR13+AT13+AV13+AX13</f>
        <v>688.1</v>
      </c>
      <c r="AQ13" s="95">
        <f>AS13+AU13+AW13+AY13</f>
        <v>687.7</v>
      </c>
      <c r="AR13" s="45"/>
      <c r="AS13" s="45"/>
      <c r="AT13" s="45"/>
      <c r="AU13" s="45"/>
      <c r="AV13" s="45"/>
      <c r="AW13" s="45"/>
      <c r="AX13" s="94">
        <v>688.1</v>
      </c>
      <c r="AY13" s="94">
        <v>687.7</v>
      </c>
      <c r="AZ13" s="92">
        <f>BA13+BB13+BC13+BD13</f>
        <v>784.2</v>
      </c>
      <c r="BA13" s="165"/>
      <c r="BB13" s="165"/>
      <c r="BC13" s="165"/>
      <c r="BD13" s="92">
        <v>784.2</v>
      </c>
      <c r="BE13" s="160">
        <f>BF13+BG13+BH13+BI13</f>
        <v>1002.5</v>
      </c>
      <c r="BF13" s="161"/>
      <c r="BG13" s="161"/>
      <c r="BH13" s="161"/>
      <c r="BI13" s="160">
        <v>1002.5</v>
      </c>
      <c r="BJ13" s="43">
        <f>BK13+BL13+BM13+BN13</f>
        <v>1002.5</v>
      </c>
      <c r="BK13" s="38"/>
      <c r="BL13" s="38"/>
      <c r="BM13" s="38"/>
      <c r="BN13" s="43">
        <v>1002.5</v>
      </c>
      <c r="BO13" s="6">
        <f t="shared" ref="BO13:BO14" si="6">BJ13</f>
        <v>1002.5</v>
      </c>
      <c r="BP13" s="6">
        <f t="shared" ref="BP13:BS14" si="7">BK13</f>
        <v>0</v>
      </c>
      <c r="BQ13" s="6">
        <f t="shared" si="7"/>
        <v>0</v>
      </c>
      <c r="BR13" s="6">
        <f t="shared" si="7"/>
        <v>0</v>
      </c>
      <c r="BS13" s="6">
        <f t="shared" si="7"/>
        <v>1002.5</v>
      </c>
      <c r="BU13" s="116"/>
    </row>
    <row r="14" spans="2:73" s="8" customFormat="1" ht="141.75" customHeight="1" x14ac:dyDescent="0.25">
      <c r="B14" s="16" t="s">
        <v>119</v>
      </c>
      <c r="C14" s="16" t="s">
        <v>167</v>
      </c>
      <c r="D14" s="204" t="s">
        <v>242</v>
      </c>
      <c r="E14" s="193"/>
      <c r="F14" s="194"/>
      <c r="G14" s="195"/>
      <c r="H14" s="50" t="s">
        <v>342</v>
      </c>
      <c r="I14" s="77" t="s">
        <v>370</v>
      </c>
      <c r="J14" s="27" t="s">
        <v>220</v>
      </c>
      <c r="K14" s="82" t="s">
        <v>240</v>
      </c>
      <c r="L14" s="43">
        <f>N14+P14+R14+T14</f>
        <v>24271.600000000002</v>
      </c>
      <c r="M14" s="43">
        <f t="shared" ref="M14:M33" si="8">O14+Q14+S14+U14</f>
        <v>23230.5</v>
      </c>
      <c r="N14" s="45"/>
      <c r="O14" s="45"/>
      <c r="P14" s="45">
        <v>11.9</v>
      </c>
      <c r="Q14" s="45">
        <v>11.9</v>
      </c>
      <c r="R14" s="45"/>
      <c r="S14" s="45"/>
      <c r="T14" s="94">
        <v>24259.7</v>
      </c>
      <c r="U14" s="94">
        <v>23218.6</v>
      </c>
      <c r="V14" s="7">
        <f>W14+X14+Y14+Z14</f>
        <v>44955.1</v>
      </c>
      <c r="W14" s="137"/>
      <c r="X14" s="137"/>
      <c r="Y14" s="137"/>
      <c r="Z14" s="7">
        <v>44955.1</v>
      </c>
      <c r="AA14" s="29">
        <f t="shared" ref="AA14:AA33" si="9">AB14+AC14+AD14+AE14</f>
        <v>38343.1</v>
      </c>
      <c r="AB14" s="26"/>
      <c r="AC14" s="26"/>
      <c r="AD14" s="26"/>
      <c r="AE14" s="29">
        <v>38343.1</v>
      </c>
      <c r="AF14" s="94">
        <f t="shared" ref="AF14:AF33" si="10">AG14+AH14+AI14+AJ14</f>
        <v>38343.1</v>
      </c>
      <c r="AG14" s="130"/>
      <c r="AH14" s="130"/>
      <c r="AI14" s="130"/>
      <c r="AJ14" s="95">
        <v>38343.1</v>
      </c>
      <c r="AK14" s="92">
        <f>AF14</f>
        <v>38343.1</v>
      </c>
      <c r="AL14" s="92">
        <f t="shared" si="5"/>
        <v>0</v>
      </c>
      <c r="AM14" s="92">
        <f t="shared" si="5"/>
        <v>0</v>
      </c>
      <c r="AN14" s="92">
        <f t="shared" si="5"/>
        <v>0</v>
      </c>
      <c r="AO14" s="92">
        <f t="shared" si="5"/>
        <v>38343.1</v>
      </c>
      <c r="AP14" s="95">
        <f>AR14+AT14+AV14+AX14</f>
        <v>24271.600000000002</v>
      </c>
      <c r="AQ14" s="95">
        <f t="shared" ref="AQ14:AQ15" si="11">AS14+AU14+AW14+AY14</f>
        <v>23230.5</v>
      </c>
      <c r="AR14" s="45"/>
      <c r="AS14" s="45"/>
      <c r="AT14" s="45">
        <v>11.9</v>
      </c>
      <c r="AU14" s="45">
        <v>11.9</v>
      </c>
      <c r="AV14" s="45"/>
      <c r="AW14" s="45"/>
      <c r="AX14" s="94">
        <v>24259.7</v>
      </c>
      <c r="AY14" s="94">
        <v>23218.6</v>
      </c>
      <c r="AZ14" s="92">
        <f t="shared" ref="AZ14:AZ33" si="12">BA14+BB14+BC14+BD14</f>
        <v>35051.300000000003</v>
      </c>
      <c r="BA14" s="165"/>
      <c r="BB14" s="165"/>
      <c r="BC14" s="165"/>
      <c r="BD14" s="92">
        <v>35051.300000000003</v>
      </c>
      <c r="BE14" s="160">
        <f t="shared" ref="BE14:BE33" si="13">BF14+BG14+BH14+BI14</f>
        <v>38343.1</v>
      </c>
      <c r="BF14" s="161"/>
      <c r="BG14" s="161"/>
      <c r="BH14" s="161"/>
      <c r="BI14" s="160">
        <v>38343.1</v>
      </c>
      <c r="BJ14" s="43">
        <f t="shared" ref="BJ14:BJ33" si="14">BK14+BL14+BM14+BN14</f>
        <v>38343.1</v>
      </c>
      <c r="BK14" s="38"/>
      <c r="BL14" s="38"/>
      <c r="BM14" s="38"/>
      <c r="BN14" s="43">
        <v>38343.1</v>
      </c>
      <c r="BO14" s="6">
        <f t="shared" si="6"/>
        <v>38343.1</v>
      </c>
      <c r="BP14" s="6">
        <f t="shared" si="7"/>
        <v>0</v>
      </c>
      <c r="BQ14" s="6">
        <f t="shared" si="7"/>
        <v>0</v>
      </c>
      <c r="BR14" s="6">
        <f t="shared" si="7"/>
        <v>0</v>
      </c>
      <c r="BS14" s="6">
        <f t="shared" si="7"/>
        <v>38343.1</v>
      </c>
      <c r="BU14" s="116"/>
    </row>
    <row r="15" spans="2:73" s="8" customFormat="1" ht="144" customHeight="1" x14ac:dyDescent="0.25">
      <c r="B15" s="266" t="s">
        <v>120</v>
      </c>
      <c r="C15" s="198" t="s">
        <v>168</v>
      </c>
      <c r="D15" s="182" t="s">
        <v>276</v>
      </c>
      <c r="E15" s="183"/>
      <c r="F15" s="22"/>
      <c r="G15" s="65"/>
      <c r="H15" s="269" t="s">
        <v>243</v>
      </c>
      <c r="I15" s="266" t="s">
        <v>371</v>
      </c>
      <c r="J15" s="180" t="s">
        <v>221</v>
      </c>
      <c r="K15" s="272" t="s">
        <v>333</v>
      </c>
      <c r="L15" s="178">
        <f t="shared" ref="L15:M33" si="15">N15+P15+R15+T15</f>
        <v>31643</v>
      </c>
      <c r="M15" s="178">
        <f t="shared" si="8"/>
        <v>25837.4</v>
      </c>
      <c r="N15" s="176"/>
      <c r="O15" s="176"/>
      <c r="P15" s="188">
        <v>1382.4</v>
      </c>
      <c r="Q15" s="188">
        <v>1382.4</v>
      </c>
      <c r="R15" s="176"/>
      <c r="S15" s="176"/>
      <c r="T15" s="188">
        <v>30260.6</v>
      </c>
      <c r="U15" s="188">
        <v>24455</v>
      </c>
      <c r="V15" s="196">
        <f t="shared" ref="V15:V33" si="16">W15+X15+Y15+Z15</f>
        <v>30745.3</v>
      </c>
      <c r="W15" s="198"/>
      <c r="X15" s="196">
        <v>1452.5</v>
      </c>
      <c r="Y15" s="198">
        <v>8.1999999999999993</v>
      </c>
      <c r="Z15" s="196">
        <v>29284.6</v>
      </c>
      <c r="AA15" s="178">
        <f t="shared" si="9"/>
        <v>12278.5</v>
      </c>
      <c r="AB15" s="180"/>
      <c r="AC15" s="196">
        <v>1382.4</v>
      </c>
      <c r="AD15" s="180"/>
      <c r="AE15" s="178">
        <v>10896.1</v>
      </c>
      <c r="AF15" s="188">
        <f t="shared" si="10"/>
        <v>9348.2000000000007</v>
      </c>
      <c r="AG15" s="176"/>
      <c r="AH15" s="188">
        <v>1382.4</v>
      </c>
      <c r="AI15" s="176"/>
      <c r="AJ15" s="188">
        <v>7965.8</v>
      </c>
      <c r="AK15" s="188">
        <f>AL15+AM15+AN15+AO15</f>
        <v>9348.2000000000007</v>
      </c>
      <c r="AL15" s="188">
        <f t="shared" si="5"/>
        <v>0</v>
      </c>
      <c r="AM15" s="188">
        <f t="shared" si="5"/>
        <v>1382.4</v>
      </c>
      <c r="AN15" s="188">
        <f t="shared" si="5"/>
        <v>0</v>
      </c>
      <c r="AO15" s="188">
        <v>7965.8</v>
      </c>
      <c r="AP15" s="188">
        <f t="shared" ref="AP15" si="17">AR15+AT15+AV15+AX15</f>
        <v>17628.3</v>
      </c>
      <c r="AQ15" s="188">
        <f t="shared" si="11"/>
        <v>11822.699999999999</v>
      </c>
      <c r="AR15" s="176"/>
      <c r="AS15" s="176"/>
      <c r="AT15" s="188">
        <v>1382.4</v>
      </c>
      <c r="AU15" s="188">
        <v>1382.4</v>
      </c>
      <c r="AV15" s="176"/>
      <c r="AW15" s="176"/>
      <c r="AX15" s="188">
        <v>16245.9</v>
      </c>
      <c r="AY15" s="188">
        <v>10440.299999999999</v>
      </c>
      <c r="AZ15" s="211">
        <f t="shared" si="12"/>
        <v>16881.900000000001</v>
      </c>
      <c r="BA15" s="261"/>
      <c r="BB15" s="211">
        <v>1382.4</v>
      </c>
      <c r="BC15" s="261"/>
      <c r="BD15" s="211">
        <v>15499.5</v>
      </c>
      <c r="BE15" s="205">
        <f t="shared" si="13"/>
        <v>12278.5</v>
      </c>
      <c r="BF15" s="208"/>
      <c r="BG15" s="205">
        <v>1382.4</v>
      </c>
      <c r="BH15" s="208"/>
      <c r="BI15" s="205">
        <v>10896.1</v>
      </c>
      <c r="BJ15" s="178">
        <f t="shared" si="14"/>
        <v>9348.2000000000007</v>
      </c>
      <c r="BK15" s="180"/>
      <c r="BL15" s="178">
        <v>1382.4</v>
      </c>
      <c r="BM15" s="180"/>
      <c r="BN15" s="178">
        <v>7965.8</v>
      </c>
      <c r="BO15" s="178">
        <f>BJ15</f>
        <v>9348.2000000000007</v>
      </c>
      <c r="BP15" s="180">
        <f>BK15</f>
        <v>0</v>
      </c>
      <c r="BQ15" s="29">
        <f>BL15</f>
        <v>1382.4</v>
      </c>
      <c r="BR15" s="180">
        <f>BM15</f>
        <v>0</v>
      </c>
      <c r="BS15" s="196">
        <v>7965.8</v>
      </c>
      <c r="BU15" s="116"/>
    </row>
    <row r="16" spans="2:73" s="8" customFormat="1" ht="65.25" customHeight="1" x14ac:dyDescent="0.25">
      <c r="B16" s="267"/>
      <c r="C16" s="200"/>
      <c r="D16" s="184"/>
      <c r="E16" s="185"/>
      <c r="F16" s="54"/>
      <c r="G16" s="52"/>
      <c r="H16" s="270"/>
      <c r="I16" s="267"/>
      <c r="J16" s="203"/>
      <c r="K16" s="273"/>
      <c r="L16" s="202"/>
      <c r="M16" s="202"/>
      <c r="N16" s="191"/>
      <c r="O16" s="191"/>
      <c r="P16" s="189"/>
      <c r="Q16" s="189"/>
      <c r="R16" s="191"/>
      <c r="S16" s="191"/>
      <c r="T16" s="189"/>
      <c r="U16" s="189"/>
      <c r="V16" s="201"/>
      <c r="W16" s="200"/>
      <c r="X16" s="201"/>
      <c r="Y16" s="200"/>
      <c r="Z16" s="201"/>
      <c r="AA16" s="202"/>
      <c r="AB16" s="203"/>
      <c r="AC16" s="202"/>
      <c r="AD16" s="203"/>
      <c r="AE16" s="202"/>
      <c r="AF16" s="189"/>
      <c r="AG16" s="191"/>
      <c r="AH16" s="189"/>
      <c r="AI16" s="191"/>
      <c r="AJ16" s="189"/>
      <c r="AK16" s="189"/>
      <c r="AL16" s="189"/>
      <c r="AM16" s="189"/>
      <c r="AN16" s="189"/>
      <c r="AO16" s="189"/>
      <c r="AP16" s="189"/>
      <c r="AQ16" s="189"/>
      <c r="AR16" s="191"/>
      <c r="AS16" s="191"/>
      <c r="AT16" s="189"/>
      <c r="AU16" s="189"/>
      <c r="AV16" s="191"/>
      <c r="AW16" s="191"/>
      <c r="AX16" s="189"/>
      <c r="AY16" s="189"/>
      <c r="AZ16" s="212"/>
      <c r="BA16" s="247"/>
      <c r="BB16" s="212"/>
      <c r="BC16" s="247"/>
      <c r="BD16" s="212"/>
      <c r="BE16" s="206"/>
      <c r="BF16" s="209"/>
      <c r="BG16" s="206"/>
      <c r="BH16" s="209"/>
      <c r="BI16" s="206"/>
      <c r="BJ16" s="202"/>
      <c r="BK16" s="203"/>
      <c r="BL16" s="202"/>
      <c r="BM16" s="203"/>
      <c r="BN16" s="202"/>
      <c r="BO16" s="202"/>
      <c r="BP16" s="203"/>
      <c r="BQ16" s="70"/>
      <c r="BR16" s="203"/>
      <c r="BS16" s="201"/>
      <c r="BU16" s="116"/>
    </row>
    <row r="17" spans="2:73" s="8" customFormat="1" ht="43.5" hidden="1" customHeight="1" x14ac:dyDescent="0.25">
      <c r="B17" s="268"/>
      <c r="C17" s="199"/>
      <c r="D17" s="186"/>
      <c r="E17" s="187"/>
      <c r="F17" s="53"/>
      <c r="G17" s="51"/>
      <c r="H17" s="271"/>
      <c r="I17" s="268"/>
      <c r="J17" s="181"/>
      <c r="K17" s="274"/>
      <c r="L17" s="179"/>
      <c r="M17" s="179"/>
      <c r="N17" s="177"/>
      <c r="O17" s="177"/>
      <c r="P17" s="190"/>
      <c r="Q17" s="190"/>
      <c r="R17" s="177"/>
      <c r="S17" s="177"/>
      <c r="T17" s="190"/>
      <c r="U17" s="190"/>
      <c r="V17" s="197"/>
      <c r="W17" s="199"/>
      <c r="X17" s="197"/>
      <c r="Y17" s="199"/>
      <c r="Z17" s="197"/>
      <c r="AA17" s="179"/>
      <c r="AB17" s="181"/>
      <c r="AC17" s="179"/>
      <c r="AD17" s="181"/>
      <c r="AE17" s="179"/>
      <c r="AF17" s="190"/>
      <c r="AG17" s="177"/>
      <c r="AH17" s="190"/>
      <c r="AI17" s="177"/>
      <c r="AJ17" s="190"/>
      <c r="AK17" s="190"/>
      <c r="AL17" s="190"/>
      <c r="AM17" s="190"/>
      <c r="AN17" s="190"/>
      <c r="AO17" s="190"/>
      <c r="AP17" s="190"/>
      <c r="AQ17" s="190"/>
      <c r="AR17" s="177"/>
      <c r="AS17" s="177"/>
      <c r="AT17" s="190"/>
      <c r="AU17" s="190"/>
      <c r="AV17" s="177"/>
      <c r="AW17" s="177"/>
      <c r="AX17" s="190"/>
      <c r="AY17" s="190"/>
      <c r="AZ17" s="213"/>
      <c r="BA17" s="262"/>
      <c r="BB17" s="213"/>
      <c r="BC17" s="262"/>
      <c r="BD17" s="213"/>
      <c r="BE17" s="207"/>
      <c r="BF17" s="210"/>
      <c r="BG17" s="207"/>
      <c r="BH17" s="210"/>
      <c r="BI17" s="207"/>
      <c r="BJ17" s="179"/>
      <c r="BK17" s="181"/>
      <c r="BL17" s="179"/>
      <c r="BM17" s="181"/>
      <c r="BN17" s="179"/>
      <c r="BO17" s="179"/>
      <c r="BP17" s="181"/>
      <c r="BQ17" s="47"/>
      <c r="BR17" s="181"/>
      <c r="BS17" s="197"/>
      <c r="BU17" s="116"/>
    </row>
    <row r="18" spans="2:73" s="109" customFormat="1" ht="102.75" customHeight="1" x14ac:dyDescent="0.25">
      <c r="B18" s="69" t="s">
        <v>331</v>
      </c>
      <c r="C18" s="107">
        <v>1018</v>
      </c>
      <c r="D18" s="277" t="s">
        <v>332</v>
      </c>
      <c r="E18" s="278"/>
      <c r="F18" s="275"/>
      <c r="G18" s="276"/>
      <c r="H18" s="45"/>
      <c r="I18" s="69" t="s">
        <v>369</v>
      </c>
      <c r="J18" s="105" t="s">
        <v>225</v>
      </c>
      <c r="K18" s="108" t="s">
        <v>253</v>
      </c>
      <c r="L18" s="95">
        <f t="shared" si="15"/>
        <v>0</v>
      </c>
      <c r="M18" s="95">
        <f t="shared" si="15"/>
        <v>0</v>
      </c>
      <c r="N18" s="45"/>
      <c r="O18" s="45"/>
      <c r="P18" s="94"/>
      <c r="Q18" s="94"/>
      <c r="R18" s="45"/>
      <c r="S18" s="45"/>
      <c r="T18" s="94"/>
      <c r="U18" s="94"/>
      <c r="V18" s="7">
        <f>W18+X18+Y18+Z18</f>
        <v>200</v>
      </c>
      <c r="W18" s="137"/>
      <c r="X18" s="7"/>
      <c r="Y18" s="137"/>
      <c r="Z18" s="7">
        <v>200</v>
      </c>
      <c r="AA18" s="29"/>
      <c r="AB18" s="26"/>
      <c r="AC18" s="29"/>
      <c r="AD18" s="26"/>
      <c r="AE18" s="29"/>
      <c r="AF18" s="94"/>
      <c r="AG18" s="130"/>
      <c r="AH18" s="95"/>
      <c r="AI18" s="130"/>
      <c r="AJ18" s="95"/>
      <c r="AK18" s="94"/>
      <c r="AL18" s="130"/>
      <c r="AM18" s="95"/>
      <c r="AN18" s="130"/>
      <c r="AO18" s="95"/>
      <c r="AP18" s="95">
        <f t="shared" ref="AP18:AP26" si="18">AR18+AT18+AV18+AX18</f>
        <v>0</v>
      </c>
      <c r="AQ18" s="95">
        <f t="shared" ref="AQ18:AQ26" si="19">AS18+AU18+AW18+AY18</f>
        <v>0</v>
      </c>
      <c r="AR18" s="45"/>
      <c r="AS18" s="45"/>
      <c r="AT18" s="94"/>
      <c r="AU18" s="94"/>
      <c r="AV18" s="45"/>
      <c r="AW18" s="45"/>
      <c r="AX18" s="94"/>
      <c r="AY18" s="94"/>
      <c r="AZ18" s="92">
        <f>BA18+BB18+BC18+BD18</f>
        <v>200</v>
      </c>
      <c r="BA18" s="165"/>
      <c r="BB18" s="92"/>
      <c r="BC18" s="165"/>
      <c r="BD18" s="92">
        <v>200</v>
      </c>
      <c r="BE18" s="160"/>
      <c r="BF18" s="161"/>
      <c r="BG18" s="160"/>
      <c r="BH18" s="161"/>
      <c r="BI18" s="160"/>
      <c r="BJ18" s="43"/>
      <c r="BK18" s="38"/>
      <c r="BL18" s="43"/>
      <c r="BM18" s="38"/>
      <c r="BN18" s="43"/>
      <c r="BO18" s="43"/>
      <c r="BP18" s="38"/>
      <c r="BQ18" s="43"/>
      <c r="BR18" s="38"/>
      <c r="BS18" s="43">
        <f>BN18</f>
        <v>0</v>
      </c>
      <c r="BU18" s="116"/>
    </row>
    <row r="19" spans="2:73" s="8" customFormat="1" ht="176.25" customHeight="1" x14ac:dyDescent="0.25">
      <c r="B19" s="16" t="s">
        <v>121</v>
      </c>
      <c r="C19" s="16" t="s">
        <v>169</v>
      </c>
      <c r="D19" s="192" t="s">
        <v>244</v>
      </c>
      <c r="E19" s="193"/>
      <c r="F19" s="194"/>
      <c r="G19" s="195"/>
      <c r="H19" s="16" t="s">
        <v>309</v>
      </c>
      <c r="I19" s="46" t="s">
        <v>372</v>
      </c>
      <c r="J19" s="27" t="s">
        <v>222</v>
      </c>
      <c r="K19" s="82" t="s">
        <v>245</v>
      </c>
      <c r="L19" s="43">
        <f t="shared" si="15"/>
        <v>92482.5</v>
      </c>
      <c r="M19" s="43">
        <f t="shared" si="8"/>
        <v>90966.7</v>
      </c>
      <c r="N19" s="45"/>
      <c r="O19" s="45"/>
      <c r="P19" s="94"/>
      <c r="Q19" s="94"/>
      <c r="R19" s="45"/>
      <c r="S19" s="45"/>
      <c r="T19" s="94">
        <v>92482.5</v>
      </c>
      <c r="U19" s="94">
        <v>90966.7</v>
      </c>
      <c r="V19" s="7">
        <f t="shared" si="16"/>
        <v>99639.6</v>
      </c>
      <c r="W19" s="7">
        <v>0</v>
      </c>
      <c r="X19" s="7">
        <v>54.8</v>
      </c>
      <c r="Y19" s="137"/>
      <c r="Z19" s="7">
        <v>99584.8</v>
      </c>
      <c r="AA19" s="29">
        <f t="shared" si="9"/>
        <v>82834.100000000006</v>
      </c>
      <c r="AB19" s="26"/>
      <c r="AC19" s="26"/>
      <c r="AD19" s="26"/>
      <c r="AE19" s="29">
        <v>82834.100000000006</v>
      </c>
      <c r="AF19" s="94">
        <f t="shared" si="10"/>
        <v>82834.3</v>
      </c>
      <c r="AG19" s="130"/>
      <c r="AH19" s="130"/>
      <c r="AI19" s="130"/>
      <c r="AJ19" s="95">
        <v>82834.3</v>
      </c>
      <c r="AK19" s="94">
        <f>AF19</f>
        <v>82834.3</v>
      </c>
      <c r="AL19" s="94">
        <f t="shared" ref="AL19:AO25" si="20">AG19</f>
        <v>0</v>
      </c>
      <c r="AM19" s="94">
        <f t="shared" si="20"/>
        <v>0</v>
      </c>
      <c r="AN19" s="94">
        <f t="shared" si="20"/>
        <v>0</v>
      </c>
      <c r="AO19" s="94">
        <f t="shared" si="20"/>
        <v>82834.3</v>
      </c>
      <c r="AP19" s="95">
        <f t="shared" si="18"/>
        <v>85178.3</v>
      </c>
      <c r="AQ19" s="95">
        <f t="shared" si="19"/>
        <v>83644.899999999994</v>
      </c>
      <c r="AR19" s="45"/>
      <c r="AS19" s="45"/>
      <c r="AT19" s="94"/>
      <c r="AU19" s="94"/>
      <c r="AV19" s="45"/>
      <c r="AW19" s="45"/>
      <c r="AX19" s="94">
        <v>85178.3</v>
      </c>
      <c r="AY19" s="94">
        <v>83644.899999999994</v>
      </c>
      <c r="AZ19" s="92">
        <f t="shared" si="12"/>
        <v>96132.3</v>
      </c>
      <c r="BA19" s="92"/>
      <c r="BB19" s="92">
        <v>54.8</v>
      </c>
      <c r="BC19" s="165"/>
      <c r="BD19" s="92">
        <v>96077.5</v>
      </c>
      <c r="BE19" s="160">
        <f t="shared" si="13"/>
        <v>80762.600000000006</v>
      </c>
      <c r="BF19" s="161"/>
      <c r="BG19" s="160">
        <v>0</v>
      </c>
      <c r="BH19" s="161"/>
      <c r="BI19" s="160">
        <v>80762.600000000006</v>
      </c>
      <c r="BJ19" s="43">
        <f t="shared" si="14"/>
        <v>80762.600000000006</v>
      </c>
      <c r="BK19" s="38"/>
      <c r="BL19" s="38"/>
      <c r="BM19" s="38"/>
      <c r="BN19" s="43">
        <v>80762.600000000006</v>
      </c>
      <c r="BO19" s="43">
        <f>BJ19</f>
        <v>80762.600000000006</v>
      </c>
      <c r="BP19" s="38">
        <f>BK19</f>
        <v>0</v>
      </c>
      <c r="BQ19" s="38">
        <f>BL19</f>
        <v>0</v>
      </c>
      <c r="BR19" s="38">
        <f>BM19</f>
        <v>0</v>
      </c>
      <c r="BS19" s="43">
        <f>BN19</f>
        <v>80762.600000000006</v>
      </c>
      <c r="BU19" s="116"/>
    </row>
    <row r="20" spans="2:73" s="8" customFormat="1" ht="122.25" customHeight="1" x14ac:dyDescent="0.25">
      <c r="B20" s="16" t="s">
        <v>122</v>
      </c>
      <c r="C20" s="16" t="s">
        <v>170</v>
      </c>
      <c r="D20" s="192" t="s">
        <v>244</v>
      </c>
      <c r="E20" s="193"/>
      <c r="F20" s="194"/>
      <c r="G20" s="195"/>
      <c r="H20" s="16" t="s">
        <v>309</v>
      </c>
      <c r="I20" s="46" t="s">
        <v>373</v>
      </c>
      <c r="J20" s="27" t="s">
        <v>222</v>
      </c>
      <c r="K20" s="82" t="s">
        <v>246</v>
      </c>
      <c r="L20" s="43">
        <f t="shared" si="15"/>
        <v>216283.4</v>
      </c>
      <c r="M20" s="43">
        <f t="shared" si="8"/>
        <v>213191.19999999998</v>
      </c>
      <c r="N20" s="45">
        <v>20676.400000000001</v>
      </c>
      <c r="O20" s="45">
        <v>19968.8</v>
      </c>
      <c r="P20" s="94">
        <v>3936.6</v>
      </c>
      <c r="Q20" s="94">
        <v>3699.5</v>
      </c>
      <c r="R20" s="45">
        <v>1618.5</v>
      </c>
      <c r="S20" s="45">
        <v>1618.5</v>
      </c>
      <c r="T20" s="94">
        <v>190051.9</v>
      </c>
      <c r="U20" s="94">
        <v>187904.4</v>
      </c>
      <c r="V20" s="7">
        <f t="shared" si="16"/>
        <v>203244.2</v>
      </c>
      <c r="W20" s="7">
        <v>21663.200000000001</v>
      </c>
      <c r="X20" s="7">
        <v>2148.1</v>
      </c>
      <c r="Y20" s="137">
        <v>1580.2</v>
      </c>
      <c r="Z20" s="7">
        <v>177852.7</v>
      </c>
      <c r="AA20" s="29">
        <f t="shared" si="9"/>
        <v>145485.79999999999</v>
      </c>
      <c r="AB20" s="29">
        <v>19500.8</v>
      </c>
      <c r="AC20" s="29">
        <v>299.8</v>
      </c>
      <c r="AD20" s="26"/>
      <c r="AE20" s="29">
        <v>125685.2</v>
      </c>
      <c r="AF20" s="94">
        <f t="shared" si="10"/>
        <v>133709</v>
      </c>
      <c r="AG20" s="95">
        <v>17225.5</v>
      </c>
      <c r="AH20" s="95">
        <v>180</v>
      </c>
      <c r="AI20" s="130"/>
      <c r="AJ20" s="95">
        <v>116303.5</v>
      </c>
      <c r="AK20" s="94">
        <f>AL20+AM20+AN20+AO20</f>
        <v>133709</v>
      </c>
      <c r="AL20" s="94">
        <f t="shared" si="20"/>
        <v>17225.5</v>
      </c>
      <c r="AM20" s="94">
        <v>180</v>
      </c>
      <c r="AN20" s="94">
        <f t="shared" si="20"/>
        <v>0</v>
      </c>
      <c r="AO20" s="94">
        <v>116303.5</v>
      </c>
      <c r="AP20" s="95">
        <f t="shared" si="18"/>
        <v>181919.30000000002</v>
      </c>
      <c r="AQ20" s="95">
        <f t="shared" si="19"/>
        <v>178788.90000000002</v>
      </c>
      <c r="AR20" s="45">
        <v>20676.400000000001</v>
      </c>
      <c r="AS20" s="45">
        <v>19968.8</v>
      </c>
      <c r="AT20" s="94">
        <v>3088.3</v>
      </c>
      <c r="AU20" s="94">
        <v>2104.4</v>
      </c>
      <c r="AV20" s="45"/>
      <c r="AW20" s="45"/>
      <c r="AX20" s="94">
        <v>158154.6</v>
      </c>
      <c r="AY20" s="94">
        <v>156715.70000000001</v>
      </c>
      <c r="AZ20" s="92">
        <f t="shared" si="12"/>
        <v>185138.30000000002</v>
      </c>
      <c r="BA20" s="92">
        <v>17225.5</v>
      </c>
      <c r="BB20" s="92">
        <v>335.5</v>
      </c>
      <c r="BC20" s="165">
        <v>1580.2</v>
      </c>
      <c r="BD20" s="92">
        <v>165997.1</v>
      </c>
      <c r="BE20" s="160">
        <f t="shared" si="13"/>
        <v>140486.70000000001</v>
      </c>
      <c r="BF20" s="160">
        <v>19500.8</v>
      </c>
      <c r="BG20" s="161">
        <v>299.8</v>
      </c>
      <c r="BH20" s="161"/>
      <c r="BI20" s="160">
        <v>120686.1</v>
      </c>
      <c r="BJ20" s="43">
        <f t="shared" si="14"/>
        <v>131982.6</v>
      </c>
      <c r="BK20" s="43">
        <v>17225.5</v>
      </c>
      <c r="BL20" s="43">
        <v>180</v>
      </c>
      <c r="BM20" s="38"/>
      <c r="BN20" s="43">
        <v>114577.1</v>
      </c>
      <c r="BO20" s="43">
        <f t="shared" ref="BO20:BO25" si="21">BP20+BQ20+BR20+BS20</f>
        <v>131982.6</v>
      </c>
      <c r="BP20" s="38">
        <f>BK20</f>
        <v>17225.5</v>
      </c>
      <c r="BQ20" s="43">
        <v>180</v>
      </c>
      <c r="BR20" s="38">
        <f>BM20</f>
        <v>0</v>
      </c>
      <c r="BS20" s="43">
        <f t="shared" ref="BS20:BS33" si="22">BN20</f>
        <v>114577.1</v>
      </c>
      <c r="BU20" s="116"/>
    </row>
    <row r="21" spans="2:73" s="8" customFormat="1" ht="126.75" customHeight="1" x14ac:dyDescent="0.25">
      <c r="B21" s="16" t="s">
        <v>123</v>
      </c>
      <c r="C21" s="16" t="s">
        <v>171</v>
      </c>
      <c r="D21" s="192" t="s">
        <v>244</v>
      </c>
      <c r="E21" s="193"/>
      <c r="F21" s="194"/>
      <c r="G21" s="195"/>
      <c r="H21" s="16"/>
      <c r="I21" s="46" t="s">
        <v>335</v>
      </c>
      <c r="J21" s="27" t="s">
        <v>222</v>
      </c>
      <c r="K21" s="82" t="s">
        <v>268</v>
      </c>
      <c r="L21" s="43">
        <f t="shared" si="15"/>
        <v>110191.8</v>
      </c>
      <c r="M21" s="43">
        <f t="shared" si="8"/>
        <v>109182</v>
      </c>
      <c r="N21" s="45"/>
      <c r="O21" s="45"/>
      <c r="P21" s="94"/>
      <c r="Q21" s="94"/>
      <c r="R21" s="45"/>
      <c r="S21" s="45"/>
      <c r="T21" s="94">
        <v>110191.8</v>
      </c>
      <c r="U21" s="94">
        <v>109182</v>
      </c>
      <c r="V21" s="7">
        <f t="shared" si="16"/>
        <v>124844</v>
      </c>
      <c r="W21" s="137"/>
      <c r="X21" s="7">
        <v>0</v>
      </c>
      <c r="Y21" s="137"/>
      <c r="Z21" s="7">
        <v>124844</v>
      </c>
      <c r="AA21" s="29">
        <f t="shared" si="9"/>
        <v>108233.8</v>
      </c>
      <c r="AB21" s="26"/>
      <c r="AC21" s="26"/>
      <c r="AD21" s="26"/>
      <c r="AE21" s="29">
        <v>108233.8</v>
      </c>
      <c r="AF21" s="94">
        <f t="shared" si="10"/>
        <v>108159.6</v>
      </c>
      <c r="AG21" s="130"/>
      <c r="AH21" s="130"/>
      <c r="AI21" s="130"/>
      <c r="AJ21" s="95">
        <v>108159.6</v>
      </c>
      <c r="AK21" s="94">
        <f>AF21</f>
        <v>108159.6</v>
      </c>
      <c r="AL21" s="94">
        <f t="shared" si="20"/>
        <v>0</v>
      </c>
      <c r="AM21" s="94">
        <f t="shared" si="20"/>
        <v>0</v>
      </c>
      <c r="AN21" s="94">
        <f t="shared" si="20"/>
        <v>0</v>
      </c>
      <c r="AO21" s="94">
        <f t="shared" si="20"/>
        <v>108159.6</v>
      </c>
      <c r="AP21" s="95">
        <f t="shared" si="18"/>
        <v>107606.6</v>
      </c>
      <c r="AQ21" s="95">
        <f t="shared" si="19"/>
        <v>105802.7</v>
      </c>
      <c r="AR21" s="45"/>
      <c r="AS21" s="45"/>
      <c r="AT21" s="94"/>
      <c r="AU21" s="94"/>
      <c r="AV21" s="45"/>
      <c r="AW21" s="45"/>
      <c r="AX21" s="94">
        <v>107606.6</v>
      </c>
      <c r="AY21" s="94">
        <v>105802.7</v>
      </c>
      <c r="AZ21" s="92">
        <f>BA21+BB21+BC21+BD21</f>
        <v>114144.1</v>
      </c>
      <c r="BA21" s="165"/>
      <c r="BB21" s="92"/>
      <c r="BC21" s="165"/>
      <c r="BD21" s="92">
        <v>114144.1</v>
      </c>
      <c r="BE21" s="160">
        <f t="shared" si="13"/>
        <v>107268.3</v>
      </c>
      <c r="BF21" s="161"/>
      <c r="BG21" s="161"/>
      <c r="BH21" s="161"/>
      <c r="BI21" s="160">
        <v>107268.3</v>
      </c>
      <c r="BJ21" s="43">
        <f t="shared" si="14"/>
        <v>107194.1</v>
      </c>
      <c r="BK21" s="38"/>
      <c r="BL21" s="38"/>
      <c r="BM21" s="38"/>
      <c r="BN21" s="43">
        <v>107194.1</v>
      </c>
      <c r="BO21" s="43">
        <f t="shared" si="21"/>
        <v>107194.1</v>
      </c>
      <c r="BP21" s="38">
        <f t="shared" ref="BP21:BP25" si="23">BK21</f>
        <v>0</v>
      </c>
      <c r="BQ21" s="43">
        <f t="shared" ref="BQ21:BQ25" si="24">BL21</f>
        <v>0</v>
      </c>
      <c r="BR21" s="38">
        <f t="shared" ref="BR21:BR22" si="25">BM21</f>
        <v>0</v>
      </c>
      <c r="BS21" s="43">
        <f t="shared" si="22"/>
        <v>107194.1</v>
      </c>
      <c r="BU21" s="116"/>
    </row>
    <row r="22" spans="2:73" s="8" customFormat="1" ht="94.5" x14ac:dyDescent="0.25">
      <c r="B22" s="16" t="s">
        <v>124</v>
      </c>
      <c r="C22" s="16" t="s">
        <v>172</v>
      </c>
      <c r="D22" s="192" t="s">
        <v>266</v>
      </c>
      <c r="E22" s="193"/>
      <c r="F22" s="194"/>
      <c r="G22" s="195"/>
      <c r="H22" s="26" t="s">
        <v>265</v>
      </c>
      <c r="I22" s="49" t="s">
        <v>340</v>
      </c>
      <c r="J22" s="27" t="s">
        <v>222</v>
      </c>
      <c r="K22" s="82" t="s">
        <v>251</v>
      </c>
      <c r="L22" s="43">
        <f t="shared" si="15"/>
        <v>3707.1</v>
      </c>
      <c r="M22" s="43">
        <f t="shared" si="8"/>
        <v>3707.1</v>
      </c>
      <c r="N22" s="45"/>
      <c r="O22" s="45"/>
      <c r="P22" s="45"/>
      <c r="Q22" s="45"/>
      <c r="R22" s="45"/>
      <c r="S22" s="45"/>
      <c r="T22" s="94">
        <v>3707.1</v>
      </c>
      <c r="U22" s="94">
        <v>3707.1</v>
      </c>
      <c r="V22" s="7">
        <f t="shared" si="16"/>
        <v>9431.9</v>
      </c>
      <c r="W22" s="137"/>
      <c r="X22" s="137"/>
      <c r="Y22" s="137"/>
      <c r="Z22" s="7">
        <v>9431.9</v>
      </c>
      <c r="AA22" s="29">
        <f t="shared" si="9"/>
        <v>0</v>
      </c>
      <c r="AB22" s="26"/>
      <c r="AC22" s="26"/>
      <c r="AD22" s="26"/>
      <c r="AE22" s="29"/>
      <c r="AF22" s="94">
        <f t="shared" si="10"/>
        <v>0</v>
      </c>
      <c r="AG22" s="130"/>
      <c r="AH22" s="130"/>
      <c r="AI22" s="130"/>
      <c r="AJ22" s="95"/>
      <c r="AK22" s="94">
        <f t="shared" ref="AK22:AK24" si="26">AF22</f>
        <v>0</v>
      </c>
      <c r="AL22" s="94">
        <f t="shared" si="20"/>
        <v>0</v>
      </c>
      <c r="AM22" s="94">
        <f t="shared" si="20"/>
        <v>0</v>
      </c>
      <c r="AN22" s="94">
        <f t="shared" si="20"/>
        <v>0</v>
      </c>
      <c r="AO22" s="94">
        <f t="shared" si="20"/>
        <v>0</v>
      </c>
      <c r="AP22" s="95">
        <f t="shared" si="18"/>
        <v>3467.1</v>
      </c>
      <c r="AQ22" s="95">
        <f t="shared" si="19"/>
        <v>3267.1</v>
      </c>
      <c r="AR22" s="45"/>
      <c r="AS22" s="45"/>
      <c r="AT22" s="45"/>
      <c r="AU22" s="45"/>
      <c r="AV22" s="45"/>
      <c r="AW22" s="45"/>
      <c r="AX22" s="94">
        <v>3467.1</v>
      </c>
      <c r="AY22" s="94">
        <v>3267.1</v>
      </c>
      <c r="AZ22" s="92">
        <f t="shared" si="12"/>
        <v>8704.9</v>
      </c>
      <c r="BA22" s="165"/>
      <c r="BB22" s="165"/>
      <c r="BC22" s="165"/>
      <c r="BD22" s="92">
        <v>8704.9</v>
      </c>
      <c r="BE22" s="160">
        <f t="shared" si="13"/>
        <v>0</v>
      </c>
      <c r="BF22" s="161"/>
      <c r="BG22" s="161"/>
      <c r="BH22" s="161"/>
      <c r="BI22" s="160"/>
      <c r="BJ22" s="43">
        <f t="shared" si="14"/>
        <v>0</v>
      </c>
      <c r="BK22" s="38"/>
      <c r="BL22" s="38"/>
      <c r="BM22" s="38"/>
      <c r="BN22" s="43"/>
      <c r="BO22" s="43">
        <f t="shared" si="21"/>
        <v>0</v>
      </c>
      <c r="BP22" s="38">
        <f t="shared" si="23"/>
        <v>0</v>
      </c>
      <c r="BQ22" s="43">
        <f t="shared" si="24"/>
        <v>0</v>
      </c>
      <c r="BR22" s="38">
        <f t="shared" si="25"/>
        <v>0</v>
      </c>
      <c r="BS22" s="43">
        <f t="shared" si="22"/>
        <v>0</v>
      </c>
      <c r="BU22" s="116"/>
    </row>
    <row r="23" spans="2:73" s="8" customFormat="1" ht="151.5" customHeight="1" x14ac:dyDescent="0.25">
      <c r="B23" s="16" t="s">
        <v>125</v>
      </c>
      <c r="C23" s="16" t="s">
        <v>173</v>
      </c>
      <c r="D23" s="192" t="s">
        <v>266</v>
      </c>
      <c r="E23" s="193"/>
      <c r="F23" s="194"/>
      <c r="G23" s="195"/>
      <c r="H23" s="16" t="s">
        <v>309</v>
      </c>
      <c r="I23" s="46" t="s">
        <v>336</v>
      </c>
      <c r="J23" s="27" t="s">
        <v>222</v>
      </c>
      <c r="K23" s="82" t="s">
        <v>252</v>
      </c>
      <c r="L23" s="43">
        <f t="shared" si="15"/>
        <v>53757.9</v>
      </c>
      <c r="M23" s="43">
        <f t="shared" si="8"/>
        <v>52953.3</v>
      </c>
      <c r="N23" s="45"/>
      <c r="O23" s="45"/>
      <c r="P23" s="94"/>
      <c r="Q23" s="94"/>
      <c r="R23" s="45"/>
      <c r="S23" s="45"/>
      <c r="T23" s="94">
        <v>53757.9</v>
      </c>
      <c r="U23" s="94">
        <v>52953.3</v>
      </c>
      <c r="V23" s="7">
        <f t="shared" si="16"/>
        <v>54011.9</v>
      </c>
      <c r="W23" s="137"/>
      <c r="X23" s="137">
        <v>0</v>
      </c>
      <c r="Y23" s="137"/>
      <c r="Z23" s="7">
        <v>54011.9</v>
      </c>
      <c r="AA23" s="29">
        <f t="shared" si="9"/>
        <v>51467.5</v>
      </c>
      <c r="AB23" s="26"/>
      <c r="AC23" s="26"/>
      <c r="AD23" s="26"/>
      <c r="AE23" s="29">
        <v>51467.5</v>
      </c>
      <c r="AF23" s="94">
        <f t="shared" si="10"/>
        <v>51467.5</v>
      </c>
      <c r="AG23" s="130"/>
      <c r="AH23" s="130"/>
      <c r="AI23" s="130"/>
      <c r="AJ23" s="95">
        <v>51467.5</v>
      </c>
      <c r="AK23" s="94">
        <f>AL23+AM23+AN23+AO23</f>
        <v>51467.5</v>
      </c>
      <c r="AL23" s="94">
        <f t="shared" si="20"/>
        <v>0</v>
      </c>
      <c r="AM23" s="94"/>
      <c r="AN23" s="94">
        <f t="shared" si="20"/>
        <v>0</v>
      </c>
      <c r="AO23" s="94">
        <f>AJ23</f>
        <v>51467.5</v>
      </c>
      <c r="AP23" s="95">
        <f t="shared" si="18"/>
        <v>51864.7</v>
      </c>
      <c r="AQ23" s="95">
        <f t="shared" si="19"/>
        <v>51864.7</v>
      </c>
      <c r="AR23" s="45"/>
      <c r="AS23" s="45"/>
      <c r="AT23" s="94"/>
      <c r="AU23" s="94"/>
      <c r="AV23" s="45"/>
      <c r="AW23" s="45"/>
      <c r="AX23" s="94">
        <v>51864.7</v>
      </c>
      <c r="AY23" s="94">
        <v>51864.7</v>
      </c>
      <c r="AZ23" s="92">
        <f t="shared" si="12"/>
        <v>53543.9</v>
      </c>
      <c r="BA23" s="165"/>
      <c r="BB23" s="165"/>
      <c r="BC23" s="165"/>
      <c r="BD23" s="92">
        <v>53543.9</v>
      </c>
      <c r="BE23" s="160">
        <f t="shared" si="13"/>
        <v>51387.5</v>
      </c>
      <c r="BF23" s="161"/>
      <c r="BG23" s="161"/>
      <c r="BH23" s="161"/>
      <c r="BI23" s="160">
        <v>51387.5</v>
      </c>
      <c r="BJ23" s="43">
        <f t="shared" si="14"/>
        <v>51387.5</v>
      </c>
      <c r="BK23" s="38"/>
      <c r="BL23" s="38"/>
      <c r="BM23" s="38"/>
      <c r="BN23" s="43">
        <v>51387.5</v>
      </c>
      <c r="BO23" s="43">
        <f t="shared" si="21"/>
        <v>51387.5</v>
      </c>
      <c r="BP23" s="38">
        <f t="shared" si="23"/>
        <v>0</v>
      </c>
      <c r="BQ23" s="43"/>
      <c r="BR23" s="38">
        <f>BM23</f>
        <v>0</v>
      </c>
      <c r="BS23" s="43">
        <f t="shared" si="22"/>
        <v>51387.5</v>
      </c>
      <c r="BU23" s="116"/>
    </row>
    <row r="24" spans="2:73" s="8" customFormat="1" ht="85.5" customHeight="1" x14ac:dyDescent="0.25">
      <c r="B24" s="16" t="s">
        <v>126</v>
      </c>
      <c r="C24" s="16" t="s">
        <v>174</v>
      </c>
      <c r="D24" s="192" t="s">
        <v>310</v>
      </c>
      <c r="E24" s="193"/>
      <c r="F24" s="194"/>
      <c r="G24" s="195"/>
      <c r="H24" s="16"/>
      <c r="I24" s="49" t="s">
        <v>264</v>
      </c>
      <c r="J24" s="27" t="s">
        <v>223</v>
      </c>
      <c r="K24" s="81" t="s">
        <v>281</v>
      </c>
      <c r="L24" s="43">
        <f t="shared" si="15"/>
        <v>594.9</v>
      </c>
      <c r="M24" s="43">
        <f t="shared" si="8"/>
        <v>560.9</v>
      </c>
      <c r="N24" s="45"/>
      <c r="O24" s="45"/>
      <c r="P24" s="94">
        <v>215.1</v>
      </c>
      <c r="Q24" s="94">
        <v>215.1</v>
      </c>
      <c r="R24" s="45"/>
      <c r="S24" s="45"/>
      <c r="T24" s="94">
        <v>379.8</v>
      </c>
      <c r="U24" s="94">
        <v>345.8</v>
      </c>
      <c r="V24" s="7">
        <f t="shared" si="16"/>
        <v>2337.5</v>
      </c>
      <c r="W24" s="137"/>
      <c r="X24" s="137"/>
      <c r="Y24" s="137"/>
      <c r="Z24" s="7">
        <v>2337.5</v>
      </c>
      <c r="AA24" s="29">
        <f t="shared" si="9"/>
        <v>0</v>
      </c>
      <c r="AB24" s="26"/>
      <c r="AC24" s="26"/>
      <c r="AD24" s="26"/>
      <c r="AE24" s="26"/>
      <c r="AF24" s="94">
        <f t="shared" si="10"/>
        <v>0</v>
      </c>
      <c r="AG24" s="130"/>
      <c r="AH24" s="130"/>
      <c r="AI24" s="130"/>
      <c r="AJ24" s="130"/>
      <c r="AK24" s="94">
        <f t="shared" si="26"/>
        <v>0</v>
      </c>
      <c r="AL24" s="94">
        <f t="shared" si="20"/>
        <v>0</v>
      </c>
      <c r="AM24" s="94">
        <f t="shared" si="20"/>
        <v>0</v>
      </c>
      <c r="AN24" s="94">
        <f t="shared" si="20"/>
        <v>0</v>
      </c>
      <c r="AO24" s="94">
        <f t="shared" si="20"/>
        <v>0</v>
      </c>
      <c r="AP24" s="95">
        <f t="shared" si="18"/>
        <v>218.4</v>
      </c>
      <c r="AQ24" s="95">
        <f t="shared" si="19"/>
        <v>218.4</v>
      </c>
      <c r="AR24" s="45"/>
      <c r="AS24" s="45"/>
      <c r="AT24" s="94">
        <v>215.1</v>
      </c>
      <c r="AU24" s="94">
        <v>215.1</v>
      </c>
      <c r="AV24" s="45"/>
      <c r="AW24" s="45"/>
      <c r="AX24" s="94">
        <v>3.3</v>
      </c>
      <c r="AY24" s="94">
        <v>3.3</v>
      </c>
      <c r="AZ24" s="92">
        <f t="shared" si="12"/>
        <v>0</v>
      </c>
      <c r="BA24" s="165"/>
      <c r="BB24" s="165"/>
      <c r="BC24" s="165"/>
      <c r="BD24" s="92"/>
      <c r="BE24" s="160">
        <f t="shared" si="13"/>
        <v>0</v>
      </c>
      <c r="BF24" s="161"/>
      <c r="BG24" s="161"/>
      <c r="BH24" s="161"/>
      <c r="BI24" s="161"/>
      <c r="BJ24" s="43">
        <f t="shared" si="14"/>
        <v>0</v>
      </c>
      <c r="BK24" s="38"/>
      <c r="BL24" s="38"/>
      <c r="BM24" s="38"/>
      <c r="BN24" s="38"/>
      <c r="BO24" s="43">
        <f t="shared" si="21"/>
        <v>0</v>
      </c>
      <c r="BP24" s="38">
        <f t="shared" si="23"/>
        <v>0</v>
      </c>
      <c r="BQ24" s="43">
        <f t="shared" si="24"/>
        <v>0</v>
      </c>
      <c r="BR24" s="38">
        <f>BM24</f>
        <v>0</v>
      </c>
      <c r="BS24" s="43">
        <f t="shared" si="22"/>
        <v>0</v>
      </c>
      <c r="BU24" s="116"/>
    </row>
    <row r="25" spans="2:73" s="8" customFormat="1" ht="103.5" customHeight="1" x14ac:dyDescent="0.25">
      <c r="B25" s="16" t="s">
        <v>127</v>
      </c>
      <c r="C25" s="16" t="s">
        <v>175</v>
      </c>
      <c r="D25" s="192" t="s">
        <v>262</v>
      </c>
      <c r="E25" s="193"/>
      <c r="F25" s="194"/>
      <c r="G25" s="195"/>
      <c r="H25" s="26" t="s">
        <v>263</v>
      </c>
      <c r="I25" s="49" t="s">
        <v>271</v>
      </c>
      <c r="J25" s="27" t="s">
        <v>224</v>
      </c>
      <c r="K25" s="82" t="s">
        <v>253</v>
      </c>
      <c r="L25" s="43">
        <f t="shared" si="15"/>
        <v>4670.1000000000004</v>
      </c>
      <c r="M25" s="43">
        <f t="shared" si="8"/>
        <v>3399.4</v>
      </c>
      <c r="N25" s="45"/>
      <c r="O25" s="45"/>
      <c r="P25" s="45"/>
      <c r="Q25" s="45"/>
      <c r="R25" s="45"/>
      <c r="S25" s="45"/>
      <c r="T25" s="94">
        <v>4670.1000000000004</v>
      </c>
      <c r="U25" s="94">
        <v>3399.4</v>
      </c>
      <c r="V25" s="7">
        <f t="shared" si="16"/>
        <v>2355.6999999999998</v>
      </c>
      <c r="W25" s="137"/>
      <c r="X25" s="137"/>
      <c r="Y25" s="137"/>
      <c r="Z25" s="7">
        <v>2355.6999999999998</v>
      </c>
      <c r="AA25" s="29">
        <f t="shared" si="9"/>
        <v>5050</v>
      </c>
      <c r="AB25" s="26"/>
      <c r="AC25" s="26"/>
      <c r="AD25" s="26"/>
      <c r="AE25" s="29">
        <v>5050</v>
      </c>
      <c r="AF25" s="94">
        <f t="shared" si="10"/>
        <v>5050</v>
      </c>
      <c r="AG25" s="130"/>
      <c r="AH25" s="130"/>
      <c r="AI25" s="130"/>
      <c r="AJ25" s="95">
        <v>5050</v>
      </c>
      <c r="AK25" s="94">
        <f>AL25+AM25+AN25+AO25</f>
        <v>5050</v>
      </c>
      <c r="AL25" s="94">
        <f t="shared" si="20"/>
        <v>0</v>
      </c>
      <c r="AM25" s="94">
        <f t="shared" si="20"/>
        <v>0</v>
      </c>
      <c r="AN25" s="94">
        <f t="shared" si="20"/>
        <v>0</v>
      </c>
      <c r="AO25" s="94">
        <v>5050</v>
      </c>
      <c r="AP25" s="95">
        <f t="shared" si="18"/>
        <v>3170.2</v>
      </c>
      <c r="AQ25" s="95">
        <f t="shared" si="19"/>
        <v>1899.4</v>
      </c>
      <c r="AR25" s="45"/>
      <c r="AS25" s="45"/>
      <c r="AT25" s="45"/>
      <c r="AU25" s="45"/>
      <c r="AV25" s="45"/>
      <c r="AW25" s="45"/>
      <c r="AX25" s="94">
        <v>3170.2</v>
      </c>
      <c r="AY25" s="94">
        <v>1899.4</v>
      </c>
      <c r="AZ25" s="92">
        <f t="shared" si="12"/>
        <v>2355.6999999999998</v>
      </c>
      <c r="BA25" s="165"/>
      <c r="BB25" s="165"/>
      <c r="BC25" s="165"/>
      <c r="BD25" s="92">
        <v>2355.6999999999998</v>
      </c>
      <c r="BE25" s="160">
        <f t="shared" si="13"/>
        <v>5050</v>
      </c>
      <c r="BF25" s="161"/>
      <c r="BG25" s="161"/>
      <c r="BH25" s="161"/>
      <c r="BI25" s="160">
        <v>5050</v>
      </c>
      <c r="BJ25" s="43">
        <f t="shared" si="14"/>
        <v>5050</v>
      </c>
      <c r="BK25" s="38"/>
      <c r="BL25" s="38"/>
      <c r="BM25" s="38"/>
      <c r="BN25" s="43">
        <v>5050</v>
      </c>
      <c r="BO25" s="43">
        <f t="shared" si="21"/>
        <v>5050</v>
      </c>
      <c r="BP25" s="38">
        <f t="shared" si="23"/>
        <v>0</v>
      </c>
      <c r="BQ25" s="43">
        <f t="shared" si="24"/>
        <v>0</v>
      </c>
      <c r="BR25" s="38">
        <f>BM25</f>
        <v>0</v>
      </c>
      <c r="BS25" s="43">
        <f>BN25</f>
        <v>5050</v>
      </c>
      <c r="BU25" s="116"/>
    </row>
    <row r="26" spans="2:73" s="8" customFormat="1" ht="267" customHeight="1" x14ac:dyDescent="0.25">
      <c r="B26" s="266" t="s">
        <v>128</v>
      </c>
      <c r="C26" s="198" t="s">
        <v>176</v>
      </c>
      <c r="D26" s="182" t="s">
        <v>311</v>
      </c>
      <c r="E26" s="183"/>
      <c r="F26" s="279"/>
      <c r="G26" s="280"/>
      <c r="H26" s="180"/>
      <c r="I26" s="266" t="s">
        <v>359</v>
      </c>
      <c r="J26" s="180" t="s">
        <v>225</v>
      </c>
      <c r="K26" s="283" t="s">
        <v>253</v>
      </c>
      <c r="L26" s="178">
        <f t="shared" si="15"/>
        <v>46884.9</v>
      </c>
      <c r="M26" s="178">
        <f t="shared" si="8"/>
        <v>40185.300000000003</v>
      </c>
      <c r="N26" s="176"/>
      <c r="O26" s="176"/>
      <c r="P26" s="176"/>
      <c r="Q26" s="176"/>
      <c r="R26" s="176"/>
      <c r="S26" s="176"/>
      <c r="T26" s="94">
        <v>46884.9</v>
      </c>
      <c r="U26" s="94">
        <v>40185.300000000003</v>
      </c>
      <c r="V26" s="196">
        <f t="shared" si="16"/>
        <v>102189.7</v>
      </c>
      <c r="W26" s="198"/>
      <c r="X26" s="198"/>
      <c r="Y26" s="198"/>
      <c r="Z26" s="196">
        <v>102189.7</v>
      </c>
      <c r="AA26" s="178">
        <f t="shared" si="9"/>
        <v>29277.5</v>
      </c>
      <c r="AB26" s="180"/>
      <c r="AC26" s="180"/>
      <c r="AD26" s="180"/>
      <c r="AE26" s="178">
        <v>29277.5</v>
      </c>
      <c r="AF26" s="188">
        <f t="shared" si="10"/>
        <v>29277.5</v>
      </c>
      <c r="AG26" s="176"/>
      <c r="AH26" s="176"/>
      <c r="AI26" s="176"/>
      <c r="AJ26" s="188">
        <v>29277.5</v>
      </c>
      <c r="AK26" s="188">
        <f>AF26</f>
        <v>29277.5</v>
      </c>
      <c r="AL26" s="176">
        <f>AG26</f>
        <v>0</v>
      </c>
      <c r="AM26" s="176">
        <f>AH26</f>
        <v>0</v>
      </c>
      <c r="AN26" s="176">
        <f>AI26</f>
        <v>0</v>
      </c>
      <c r="AO26" s="188">
        <f>AJ26</f>
        <v>29277.5</v>
      </c>
      <c r="AP26" s="188">
        <f t="shared" si="18"/>
        <v>39056.5</v>
      </c>
      <c r="AQ26" s="188">
        <f t="shared" si="19"/>
        <v>32356.9</v>
      </c>
      <c r="AR26" s="176"/>
      <c r="AS26" s="176"/>
      <c r="AT26" s="176"/>
      <c r="AU26" s="176"/>
      <c r="AV26" s="176"/>
      <c r="AW26" s="176"/>
      <c r="AX26" s="94">
        <v>39056.5</v>
      </c>
      <c r="AY26" s="94">
        <v>32356.9</v>
      </c>
      <c r="AZ26" s="93">
        <f t="shared" si="12"/>
        <v>98394</v>
      </c>
      <c r="BA26" s="261"/>
      <c r="BB26" s="261"/>
      <c r="BC26" s="261"/>
      <c r="BD26" s="211">
        <v>98394</v>
      </c>
      <c r="BE26" s="205">
        <f>BF26+BG26+BH26+BI26</f>
        <v>29277.5</v>
      </c>
      <c r="BF26" s="208"/>
      <c r="BG26" s="208"/>
      <c r="BH26" s="208"/>
      <c r="BI26" s="205">
        <v>29277.5</v>
      </c>
      <c r="BJ26" s="178">
        <f t="shared" si="14"/>
        <v>29277.5</v>
      </c>
      <c r="BK26" s="180"/>
      <c r="BL26" s="180"/>
      <c r="BM26" s="180"/>
      <c r="BN26" s="29">
        <v>29277.5</v>
      </c>
      <c r="BO26" s="178">
        <f>BJ26</f>
        <v>29277.5</v>
      </c>
      <c r="BP26" s="180">
        <f>BK26</f>
        <v>0</v>
      </c>
      <c r="BQ26" s="180">
        <f>BL26</f>
        <v>0</v>
      </c>
      <c r="BR26" s="180">
        <f>BM26</f>
        <v>0</v>
      </c>
      <c r="BS26" s="43">
        <f t="shared" si="22"/>
        <v>29277.5</v>
      </c>
      <c r="BU26" s="116"/>
    </row>
    <row r="27" spans="2:73" s="8" customFormat="1" ht="93.75" hidden="1" customHeight="1" x14ac:dyDescent="0.25">
      <c r="B27" s="268"/>
      <c r="C27" s="199"/>
      <c r="D27" s="186"/>
      <c r="E27" s="187"/>
      <c r="F27" s="281"/>
      <c r="G27" s="282"/>
      <c r="H27" s="181"/>
      <c r="I27" s="268"/>
      <c r="J27" s="181"/>
      <c r="K27" s="284"/>
      <c r="L27" s="179"/>
      <c r="M27" s="179"/>
      <c r="N27" s="177"/>
      <c r="O27" s="177"/>
      <c r="P27" s="177"/>
      <c r="Q27" s="177"/>
      <c r="R27" s="177"/>
      <c r="S27" s="177"/>
      <c r="T27" s="96"/>
      <c r="U27" s="96"/>
      <c r="V27" s="197"/>
      <c r="W27" s="199"/>
      <c r="X27" s="199"/>
      <c r="Y27" s="199"/>
      <c r="Z27" s="197"/>
      <c r="AA27" s="179"/>
      <c r="AB27" s="181"/>
      <c r="AC27" s="181"/>
      <c r="AD27" s="181"/>
      <c r="AE27" s="179"/>
      <c r="AF27" s="190"/>
      <c r="AG27" s="177"/>
      <c r="AH27" s="177"/>
      <c r="AI27" s="177"/>
      <c r="AJ27" s="190"/>
      <c r="AK27" s="190"/>
      <c r="AL27" s="177"/>
      <c r="AM27" s="177"/>
      <c r="AN27" s="177"/>
      <c r="AO27" s="190"/>
      <c r="AP27" s="190"/>
      <c r="AQ27" s="190"/>
      <c r="AR27" s="177"/>
      <c r="AS27" s="177"/>
      <c r="AT27" s="177"/>
      <c r="AU27" s="177"/>
      <c r="AV27" s="177"/>
      <c r="AW27" s="177"/>
      <c r="AX27" s="96"/>
      <c r="AY27" s="96"/>
      <c r="AZ27" s="166"/>
      <c r="BA27" s="262"/>
      <c r="BB27" s="262"/>
      <c r="BC27" s="262"/>
      <c r="BD27" s="213"/>
      <c r="BE27" s="207"/>
      <c r="BF27" s="210"/>
      <c r="BG27" s="210"/>
      <c r="BH27" s="210"/>
      <c r="BI27" s="207"/>
      <c r="BJ27" s="179"/>
      <c r="BK27" s="181"/>
      <c r="BL27" s="181"/>
      <c r="BM27" s="181"/>
      <c r="BN27" s="47"/>
      <c r="BO27" s="179"/>
      <c r="BP27" s="181"/>
      <c r="BQ27" s="181"/>
      <c r="BR27" s="181"/>
      <c r="BS27" s="43">
        <f t="shared" si="22"/>
        <v>0</v>
      </c>
      <c r="BU27" s="116"/>
    </row>
    <row r="28" spans="2:73" s="8" customFormat="1" ht="159" customHeight="1" x14ac:dyDescent="0.25">
      <c r="B28" s="16" t="s">
        <v>129</v>
      </c>
      <c r="C28" s="16" t="s">
        <v>177</v>
      </c>
      <c r="D28" s="204" t="s">
        <v>312</v>
      </c>
      <c r="E28" s="193"/>
      <c r="F28" s="194"/>
      <c r="G28" s="195"/>
      <c r="H28" s="26" t="s">
        <v>279</v>
      </c>
      <c r="I28" s="46" t="s">
        <v>334</v>
      </c>
      <c r="J28" s="27" t="s">
        <v>226</v>
      </c>
      <c r="K28" s="82" t="s">
        <v>254</v>
      </c>
      <c r="L28" s="43">
        <f t="shared" si="15"/>
        <v>83153.3</v>
      </c>
      <c r="M28" s="43">
        <f t="shared" si="8"/>
        <v>82280.899999999994</v>
      </c>
      <c r="N28" s="45">
        <v>217</v>
      </c>
      <c r="O28" s="45">
        <v>217</v>
      </c>
      <c r="P28" s="94">
        <v>72.3</v>
      </c>
      <c r="Q28" s="94">
        <v>72.3</v>
      </c>
      <c r="R28" s="45">
        <v>1203.4000000000001</v>
      </c>
      <c r="S28" s="45">
        <v>914.6</v>
      </c>
      <c r="T28" s="94">
        <v>81660.600000000006</v>
      </c>
      <c r="U28" s="94">
        <v>81077</v>
      </c>
      <c r="V28" s="7">
        <f t="shared" si="16"/>
        <v>135120.1</v>
      </c>
      <c r="W28" s="137">
        <v>2792.8</v>
      </c>
      <c r="X28" s="7">
        <v>3387.6</v>
      </c>
      <c r="Y28" s="137">
        <v>376.9</v>
      </c>
      <c r="Z28" s="7">
        <v>128562.8</v>
      </c>
      <c r="AA28" s="29">
        <f t="shared" si="9"/>
        <v>83419.7</v>
      </c>
      <c r="AB28" s="29">
        <v>346.1</v>
      </c>
      <c r="AC28" s="29">
        <v>141.4</v>
      </c>
      <c r="AD28" s="26"/>
      <c r="AE28" s="29">
        <v>82932.2</v>
      </c>
      <c r="AF28" s="94">
        <f t="shared" si="10"/>
        <v>77017.2</v>
      </c>
      <c r="AG28" s="95">
        <v>177</v>
      </c>
      <c r="AH28" s="95">
        <v>72.3</v>
      </c>
      <c r="AI28" s="130"/>
      <c r="AJ28" s="95">
        <v>76767.899999999994</v>
      </c>
      <c r="AK28" s="94">
        <f>AF28</f>
        <v>77017.2</v>
      </c>
      <c r="AL28" s="94">
        <f t="shared" ref="AL28:AO33" si="27">AG28</f>
        <v>177</v>
      </c>
      <c r="AM28" s="94">
        <f t="shared" si="27"/>
        <v>72.3</v>
      </c>
      <c r="AN28" s="94">
        <f t="shared" si="27"/>
        <v>0</v>
      </c>
      <c r="AO28" s="94">
        <f t="shared" si="27"/>
        <v>76767.899999999994</v>
      </c>
      <c r="AP28" s="95">
        <f t="shared" ref="AP28:AP33" si="28">AR28+AT28+AV28+AX28</f>
        <v>78063</v>
      </c>
      <c r="AQ28" s="95">
        <f t="shared" ref="AQ28:AQ33" si="29">AS28+AU28+AW28+AY28</f>
        <v>77479.400000000009</v>
      </c>
      <c r="AR28" s="45">
        <v>217</v>
      </c>
      <c r="AS28" s="45">
        <v>217</v>
      </c>
      <c r="AT28" s="94">
        <v>72.3</v>
      </c>
      <c r="AU28" s="94">
        <v>72.3</v>
      </c>
      <c r="AV28" s="45"/>
      <c r="AW28" s="45"/>
      <c r="AX28" s="94">
        <v>77773.7</v>
      </c>
      <c r="AY28" s="94">
        <v>77190.100000000006</v>
      </c>
      <c r="AZ28" s="92">
        <f t="shared" si="12"/>
        <v>102823.59999999999</v>
      </c>
      <c r="BA28" s="165">
        <v>1281.5999999999999</v>
      </c>
      <c r="BB28" s="92">
        <v>1223.5</v>
      </c>
      <c r="BC28" s="165">
        <v>141.6</v>
      </c>
      <c r="BD28" s="92">
        <v>100176.9</v>
      </c>
      <c r="BE28" s="160">
        <f t="shared" si="13"/>
        <v>76552.899999999994</v>
      </c>
      <c r="BF28" s="160"/>
      <c r="BG28" s="160"/>
      <c r="BH28" s="161"/>
      <c r="BI28" s="160">
        <v>76552.899999999994</v>
      </c>
      <c r="BJ28" s="43">
        <f t="shared" si="14"/>
        <v>76552.800000000003</v>
      </c>
      <c r="BK28" s="43"/>
      <c r="BL28" s="43"/>
      <c r="BM28" s="38"/>
      <c r="BN28" s="43">
        <v>76552.800000000003</v>
      </c>
      <c r="BO28" s="43">
        <f t="shared" ref="BO28:BQ34" si="30">BJ28</f>
        <v>76552.800000000003</v>
      </c>
      <c r="BP28" s="43">
        <f t="shared" si="30"/>
        <v>0</v>
      </c>
      <c r="BQ28" s="43">
        <f t="shared" si="30"/>
        <v>0</v>
      </c>
      <c r="BR28" s="38">
        <f>BM28</f>
        <v>0</v>
      </c>
      <c r="BS28" s="43">
        <f t="shared" si="22"/>
        <v>76552.800000000003</v>
      </c>
      <c r="BU28" s="116"/>
    </row>
    <row r="29" spans="2:73" s="8" customFormat="1" ht="135" x14ac:dyDescent="0.25">
      <c r="B29" s="16" t="s">
        <v>130</v>
      </c>
      <c r="C29" s="16" t="s">
        <v>178</v>
      </c>
      <c r="D29" s="192" t="s">
        <v>259</v>
      </c>
      <c r="E29" s="193"/>
      <c r="F29" s="194"/>
      <c r="G29" s="195"/>
      <c r="H29" s="16" t="s">
        <v>313</v>
      </c>
      <c r="I29" s="16" t="s">
        <v>258</v>
      </c>
      <c r="J29" s="27" t="s">
        <v>227</v>
      </c>
      <c r="K29" s="81" t="s">
        <v>253</v>
      </c>
      <c r="L29" s="43">
        <f t="shared" si="15"/>
        <v>695.2</v>
      </c>
      <c r="M29" s="43">
        <f t="shared" si="8"/>
        <v>695.2</v>
      </c>
      <c r="N29" s="45"/>
      <c r="O29" s="45"/>
      <c r="P29" s="45"/>
      <c r="Q29" s="45"/>
      <c r="R29" s="45"/>
      <c r="S29" s="45"/>
      <c r="T29" s="94">
        <v>695.2</v>
      </c>
      <c r="U29" s="94">
        <v>695.2</v>
      </c>
      <c r="V29" s="7">
        <f t="shared" si="16"/>
        <v>637.9</v>
      </c>
      <c r="W29" s="137"/>
      <c r="X29" s="137"/>
      <c r="Y29" s="137"/>
      <c r="Z29" s="7">
        <v>637.9</v>
      </c>
      <c r="AA29" s="29">
        <f t="shared" si="9"/>
        <v>900</v>
      </c>
      <c r="AB29" s="26"/>
      <c r="AC29" s="26"/>
      <c r="AD29" s="26"/>
      <c r="AE29" s="29">
        <v>900</v>
      </c>
      <c r="AF29" s="94">
        <f t="shared" si="10"/>
        <v>900</v>
      </c>
      <c r="AG29" s="130"/>
      <c r="AH29" s="130"/>
      <c r="AI29" s="130"/>
      <c r="AJ29" s="95">
        <v>900</v>
      </c>
      <c r="AK29" s="94">
        <f>AF29</f>
        <v>900</v>
      </c>
      <c r="AL29" s="94">
        <f t="shared" si="27"/>
        <v>0</v>
      </c>
      <c r="AM29" s="94">
        <f t="shared" si="27"/>
        <v>0</v>
      </c>
      <c r="AN29" s="94">
        <f t="shared" si="27"/>
        <v>0</v>
      </c>
      <c r="AO29" s="94">
        <f t="shared" si="27"/>
        <v>900</v>
      </c>
      <c r="AP29" s="95">
        <f t="shared" si="28"/>
        <v>695.2</v>
      </c>
      <c r="AQ29" s="95">
        <f t="shared" si="29"/>
        <v>695.2</v>
      </c>
      <c r="AR29" s="45"/>
      <c r="AS29" s="45"/>
      <c r="AT29" s="45"/>
      <c r="AU29" s="45"/>
      <c r="AV29" s="45"/>
      <c r="AW29" s="45"/>
      <c r="AX29" s="94">
        <v>695.2</v>
      </c>
      <c r="AY29" s="94">
        <v>695.2</v>
      </c>
      <c r="AZ29" s="92">
        <f t="shared" si="12"/>
        <v>637.9</v>
      </c>
      <c r="BA29" s="165"/>
      <c r="BB29" s="165"/>
      <c r="BC29" s="165"/>
      <c r="BD29" s="92">
        <v>637.9</v>
      </c>
      <c r="BE29" s="160">
        <f t="shared" si="13"/>
        <v>900</v>
      </c>
      <c r="BF29" s="161"/>
      <c r="BG29" s="161"/>
      <c r="BH29" s="161"/>
      <c r="BI29" s="160">
        <v>900</v>
      </c>
      <c r="BJ29" s="43">
        <f t="shared" si="14"/>
        <v>900</v>
      </c>
      <c r="BK29" s="38"/>
      <c r="BL29" s="38"/>
      <c r="BM29" s="38"/>
      <c r="BN29" s="43">
        <v>900</v>
      </c>
      <c r="BO29" s="43">
        <f t="shared" si="30"/>
        <v>900</v>
      </c>
      <c r="BP29" s="43">
        <f t="shared" si="30"/>
        <v>0</v>
      </c>
      <c r="BQ29" s="43">
        <f t="shared" si="30"/>
        <v>0</v>
      </c>
      <c r="BR29" s="38">
        <f>BM29</f>
        <v>0</v>
      </c>
      <c r="BS29" s="43">
        <f t="shared" si="22"/>
        <v>900</v>
      </c>
      <c r="BU29" s="116"/>
    </row>
    <row r="30" spans="2:73" s="8" customFormat="1" ht="84" customHeight="1" x14ac:dyDescent="0.25">
      <c r="B30" s="16" t="s">
        <v>131</v>
      </c>
      <c r="C30" s="16" t="s">
        <v>179</v>
      </c>
      <c r="D30" s="192" t="s">
        <v>257</v>
      </c>
      <c r="E30" s="193"/>
      <c r="F30" s="194"/>
      <c r="G30" s="195"/>
      <c r="H30" s="16" t="s">
        <v>314</v>
      </c>
      <c r="I30" s="16" t="s">
        <v>258</v>
      </c>
      <c r="J30" s="27" t="s">
        <v>227</v>
      </c>
      <c r="K30" s="81" t="s">
        <v>253</v>
      </c>
      <c r="L30" s="43">
        <f t="shared" si="15"/>
        <v>0</v>
      </c>
      <c r="M30" s="43">
        <f t="shared" si="8"/>
        <v>0</v>
      </c>
      <c r="N30" s="45"/>
      <c r="O30" s="45"/>
      <c r="P30" s="45"/>
      <c r="Q30" s="45"/>
      <c r="R30" s="45"/>
      <c r="S30" s="45"/>
      <c r="T30" s="45"/>
      <c r="U30" s="45"/>
      <c r="V30" s="7">
        <f t="shared" si="16"/>
        <v>0</v>
      </c>
      <c r="W30" s="137"/>
      <c r="X30" s="137"/>
      <c r="Y30" s="137"/>
      <c r="Z30" s="7">
        <v>0</v>
      </c>
      <c r="AA30" s="29">
        <f t="shared" si="9"/>
        <v>10</v>
      </c>
      <c r="AB30" s="26"/>
      <c r="AC30" s="26"/>
      <c r="AD30" s="26"/>
      <c r="AE30" s="29">
        <v>10</v>
      </c>
      <c r="AF30" s="94">
        <f t="shared" si="10"/>
        <v>10</v>
      </c>
      <c r="AG30" s="130"/>
      <c r="AH30" s="130"/>
      <c r="AI30" s="130"/>
      <c r="AJ30" s="95">
        <v>10</v>
      </c>
      <c r="AK30" s="94">
        <f>AF30</f>
        <v>10</v>
      </c>
      <c r="AL30" s="94">
        <f t="shared" si="27"/>
        <v>0</v>
      </c>
      <c r="AM30" s="94">
        <f t="shared" si="27"/>
        <v>0</v>
      </c>
      <c r="AN30" s="94">
        <f t="shared" si="27"/>
        <v>0</v>
      </c>
      <c r="AO30" s="94">
        <f t="shared" si="27"/>
        <v>10</v>
      </c>
      <c r="AP30" s="95">
        <f t="shared" si="28"/>
        <v>0</v>
      </c>
      <c r="AQ30" s="95">
        <f t="shared" si="29"/>
        <v>0</v>
      </c>
      <c r="AR30" s="45"/>
      <c r="AS30" s="45"/>
      <c r="AT30" s="45"/>
      <c r="AU30" s="45"/>
      <c r="AV30" s="45"/>
      <c r="AW30" s="45"/>
      <c r="AX30" s="45"/>
      <c r="AY30" s="45"/>
      <c r="AZ30" s="92">
        <f t="shared" si="12"/>
        <v>0</v>
      </c>
      <c r="BA30" s="165"/>
      <c r="BB30" s="165"/>
      <c r="BC30" s="165"/>
      <c r="BD30" s="92">
        <v>0</v>
      </c>
      <c r="BE30" s="160">
        <f t="shared" si="13"/>
        <v>10</v>
      </c>
      <c r="BF30" s="161"/>
      <c r="BG30" s="161"/>
      <c r="BH30" s="161"/>
      <c r="BI30" s="160">
        <v>10</v>
      </c>
      <c r="BJ30" s="43">
        <f t="shared" si="14"/>
        <v>10</v>
      </c>
      <c r="BK30" s="38"/>
      <c r="BL30" s="38"/>
      <c r="BM30" s="38"/>
      <c r="BN30" s="43">
        <v>10</v>
      </c>
      <c r="BO30" s="43">
        <f t="shared" si="30"/>
        <v>10</v>
      </c>
      <c r="BP30" s="43">
        <f t="shared" si="30"/>
        <v>0</v>
      </c>
      <c r="BQ30" s="43">
        <f t="shared" si="30"/>
        <v>0</v>
      </c>
      <c r="BR30" s="38">
        <f>BM30</f>
        <v>0</v>
      </c>
      <c r="BS30" s="43">
        <f t="shared" si="22"/>
        <v>10</v>
      </c>
      <c r="BU30" s="116"/>
    </row>
    <row r="31" spans="2:73" s="8" customFormat="1" ht="150.75" customHeight="1" x14ac:dyDescent="0.25">
      <c r="B31" s="16" t="s">
        <v>132</v>
      </c>
      <c r="C31" s="16" t="s">
        <v>180</v>
      </c>
      <c r="D31" s="192" t="s">
        <v>256</v>
      </c>
      <c r="E31" s="193"/>
      <c r="F31" s="194"/>
      <c r="G31" s="195"/>
      <c r="H31" s="16" t="s">
        <v>255</v>
      </c>
      <c r="I31" s="16" t="s">
        <v>374</v>
      </c>
      <c r="J31" s="27" t="s">
        <v>228</v>
      </c>
      <c r="K31" s="81" t="s">
        <v>267</v>
      </c>
      <c r="L31" s="43">
        <f t="shared" si="15"/>
        <v>72864.3</v>
      </c>
      <c r="M31" s="43">
        <f t="shared" si="8"/>
        <v>70230</v>
      </c>
      <c r="N31" s="45"/>
      <c r="O31" s="45"/>
      <c r="P31" s="94">
        <v>785.7</v>
      </c>
      <c r="Q31" s="94">
        <v>776.6</v>
      </c>
      <c r="R31" s="94"/>
      <c r="S31" s="94"/>
      <c r="T31" s="94">
        <v>72078.600000000006</v>
      </c>
      <c r="U31" s="94">
        <v>69453.399999999994</v>
      </c>
      <c r="V31" s="7">
        <f t="shared" si="16"/>
        <v>90559.7</v>
      </c>
      <c r="W31" s="137">
        <v>2992.5</v>
      </c>
      <c r="X31" s="7">
        <v>6416.1</v>
      </c>
      <c r="Y31" s="137">
        <v>1430.4</v>
      </c>
      <c r="Z31" s="7">
        <v>79720.7</v>
      </c>
      <c r="AA31" s="29">
        <f t="shared" si="9"/>
        <v>66784.3</v>
      </c>
      <c r="AB31" s="26"/>
      <c r="AC31" s="26"/>
      <c r="AD31" s="26"/>
      <c r="AE31" s="29">
        <v>66784.3</v>
      </c>
      <c r="AF31" s="94">
        <f t="shared" si="10"/>
        <v>66784.3</v>
      </c>
      <c r="AG31" s="130"/>
      <c r="AH31" s="130"/>
      <c r="AI31" s="130"/>
      <c r="AJ31" s="95">
        <v>66784.3</v>
      </c>
      <c r="AK31" s="94">
        <f>AF31</f>
        <v>66784.3</v>
      </c>
      <c r="AL31" s="94">
        <f t="shared" si="27"/>
        <v>0</v>
      </c>
      <c r="AM31" s="94">
        <f t="shared" si="27"/>
        <v>0</v>
      </c>
      <c r="AN31" s="94">
        <f t="shared" si="27"/>
        <v>0</v>
      </c>
      <c r="AO31" s="94">
        <f>AJ31</f>
        <v>66784.3</v>
      </c>
      <c r="AP31" s="95">
        <f t="shared" si="28"/>
        <v>67299.099999999991</v>
      </c>
      <c r="AQ31" s="95">
        <f t="shared" si="29"/>
        <v>67076.099999999991</v>
      </c>
      <c r="AR31" s="45"/>
      <c r="AS31" s="45"/>
      <c r="AT31" s="94">
        <v>49.9</v>
      </c>
      <c r="AU31" s="94">
        <v>49.9</v>
      </c>
      <c r="AV31" s="94"/>
      <c r="AW31" s="94"/>
      <c r="AX31" s="94">
        <v>67249.2</v>
      </c>
      <c r="AY31" s="94">
        <v>67026.2</v>
      </c>
      <c r="AZ31" s="92">
        <f t="shared" si="12"/>
        <v>76070.2</v>
      </c>
      <c r="BA31" s="165"/>
      <c r="BB31" s="92">
        <v>1968.7</v>
      </c>
      <c r="BC31" s="165">
        <v>1007.6</v>
      </c>
      <c r="BD31" s="92">
        <v>73093.899999999994</v>
      </c>
      <c r="BE31" s="160">
        <f t="shared" si="13"/>
        <v>66284.3</v>
      </c>
      <c r="BF31" s="161"/>
      <c r="BG31" s="161"/>
      <c r="BH31" s="161"/>
      <c r="BI31" s="160">
        <v>66284.3</v>
      </c>
      <c r="BJ31" s="43">
        <f t="shared" si="14"/>
        <v>66284.3</v>
      </c>
      <c r="BK31" s="38"/>
      <c r="BL31" s="38"/>
      <c r="BM31" s="38"/>
      <c r="BN31" s="43">
        <v>66284.3</v>
      </c>
      <c r="BO31" s="43">
        <f t="shared" si="30"/>
        <v>66284.3</v>
      </c>
      <c r="BP31" s="38">
        <f t="shared" si="30"/>
        <v>0</v>
      </c>
      <c r="BQ31" s="38">
        <f t="shared" si="30"/>
        <v>0</v>
      </c>
      <c r="BR31" s="38">
        <f>BM31</f>
        <v>0</v>
      </c>
      <c r="BS31" s="43">
        <f>BN31</f>
        <v>66284.3</v>
      </c>
      <c r="BU31" s="116"/>
    </row>
    <row r="32" spans="2:73" s="8" customFormat="1" ht="67.5" x14ac:dyDescent="0.25">
      <c r="B32" s="16" t="s">
        <v>133</v>
      </c>
      <c r="C32" s="16" t="s">
        <v>181</v>
      </c>
      <c r="D32" s="192" t="s">
        <v>256</v>
      </c>
      <c r="E32" s="193"/>
      <c r="F32" s="194"/>
      <c r="G32" s="195"/>
      <c r="H32" s="21" t="s">
        <v>255</v>
      </c>
      <c r="I32" s="21" t="s">
        <v>269</v>
      </c>
      <c r="J32" s="27" t="s">
        <v>228</v>
      </c>
      <c r="K32" s="81" t="s">
        <v>267</v>
      </c>
      <c r="L32" s="43">
        <f t="shared" si="15"/>
        <v>1630.8</v>
      </c>
      <c r="M32" s="43">
        <f t="shared" si="8"/>
        <v>1630.8</v>
      </c>
      <c r="N32" s="45"/>
      <c r="O32" s="45"/>
      <c r="P32" s="45"/>
      <c r="Q32" s="45"/>
      <c r="R32" s="45"/>
      <c r="S32" s="45"/>
      <c r="T32" s="94">
        <v>1630.8</v>
      </c>
      <c r="U32" s="94">
        <v>1630.8</v>
      </c>
      <c r="V32" s="7">
        <f t="shared" si="16"/>
        <v>2163.9</v>
      </c>
      <c r="W32" s="137"/>
      <c r="X32" s="137"/>
      <c r="Y32" s="137"/>
      <c r="Z32" s="7">
        <v>2163.9</v>
      </c>
      <c r="AA32" s="29">
        <f t="shared" si="9"/>
        <v>3227.7</v>
      </c>
      <c r="AB32" s="26"/>
      <c r="AC32" s="26"/>
      <c r="AD32" s="26"/>
      <c r="AE32" s="29">
        <v>3227.7</v>
      </c>
      <c r="AF32" s="94">
        <f t="shared" si="10"/>
        <v>3227.6</v>
      </c>
      <c r="AG32" s="130"/>
      <c r="AH32" s="130"/>
      <c r="AI32" s="130"/>
      <c r="AJ32" s="95">
        <v>3227.6</v>
      </c>
      <c r="AK32" s="94">
        <f t="shared" ref="AK32:AK33" si="31">AL32+AM32++AN32+AO32</f>
        <v>3227.6</v>
      </c>
      <c r="AL32" s="94">
        <f t="shared" si="27"/>
        <v>0</v>
      </c>
      <c r="AM32" s="94">
        <f t="shared" si="27"/>
        <v>0</v>
      </c>
      <c r="AN32" s="94">
        <f t="shared" si="27"/>
        <v>0</v>
      </c>
      <c r="AO32" s="94">
        <f t="shared" si="27"/>
        <v>3227.6</v>
      </c>
      <c r="AP32" s="95">
        <f t="shared" si="28"/>
        <v>1630.8</v>
      </c>
      <c r="AQ32" s="95">
        <f t="shared" si="29"/>
        <v>1630.8</v>
      </c>
      <c r="AR32" s="45"/>
      <c r="AS32" s="45"/>
      <c r="AT32" s="45"/>
      <c r="AU32" s="45"/>
      <c r="AV32" s="45"/>
      <c r="AW32" s="45"/>
      <c r="AX32" s="94">
        <v>1630.8</v>
      </c>
      <c r="AY32" s="94">
        <v>1630.8</v>
      </c>
      <c r="AZ32" s="92">
        <f t="shared" si="12"/>
        <v>2163.9</v>
      </c>
      <c r="BA32" s="165"/>
      <c r="BB32" s="165"/>
      <c r="BC32" s="165"/>
      <c r="BD32" s="92">
        <v>2163.9</v>
      </c>
      <c r="BE32" s="160">
        <f t="shared" si="13"/>
        <v>3227.7</v>
      </c>
      <c r="BF32" s="161"/>
      <c r="BG32" s="161"/>
      <c r="BH32" s="161"/>
      <c r="BI32" s="160">
        <v>3227.7</v>
      </c>
      <c r="BJ32" s="43">
        <f t="shared" si="14"/>
        <v>3227.6</v>
      </c>
      <c r="BK32" s="38"/>
      <c r="BL32" s="38"/>
      <c r="BM32" s="38"/>
      <c r="BN32" s="43">
        <v>3227.6</v>
      </c>
      <c r="BO32" s="43">
        <f t="shared" si="30"/>
        <v>3227.6</v>
      </c>
      <c r="BP32" s="38">
        <f t="shared" si="30"/>
        <v>0</v>
      </c>
      <c r="BQ32" s="38">
        <f t="shared" si="30"/>
        <v>0</v>
      </c>
      <c r="BR32" s="38">
        <f t="shared" ref="BR32:BR33" si="32">BM32</f>
        <v>0</v>
      </c>
      <c r="BS32" s="43">
        <f t="shared" si="22"/>
        <v>3227.6</v>
      </c>
      <c r="BU32" s="116"/>
    </row>
    <row r="33" spans="2:73" s="8" customFormat="1" ht="151.5" customHeight="1" x14ac:dyDescent="0.25">
      <c r="B33" s="16" t="s">
        <v>134</v>
      </c>
      <c r="C33" s="16" t="s">
        <v>182</v>
      </c>
      <c r="D33" s="192" t="s">
        <v>270</v>
      </c>
      <c r="E33" s="193"/>
      <c r="F33" s="194"/>
      <c r="G33" s="195"/>
      <c r="H33" s="16" t="s">
        <v>274</v>
      </c>
      <c r="I33" s="21" t="s">
        <v>375</v>
      </c>
      <c r="J33" s="27" t="s">
        <v>222</v>
      </c>
      <c r="K33" s="81" t="s">
        <v>251</v>
      </c>
      <c r="L33" s="43">
        <f t="shared" si="15"/>
        <v>12055.4</v>
      </c>
      <c r="M33" s="43">
        <f t="shared" si="8"/>
        <v>12002.3</v>
      </c>
      <c r="N33" s="45"/>
      <c r="O33" s="45"/>
      <c r="P33" s="94">
        <v>232.3</v>
      </c>
      <c r="Q33" s="94">
        <v>232.3</v>
      </c>
      <c r="R33" s="45"/>
      <c r="S33" s="45"/>
      <c r="T33" s="94">
        <v>11823.1</v>
      </c>
      <c r="U33" s="94">
        <v>11770</v>
      </c>
      <c r="V33" s="7">
        <f t="shared" si="16"/>
        <v>14247.1</v>
      </c>
      <c r="W33" s="137"/>
      <c r="X33" s="7">
        <v>951.1</v>
      </c>
      <c r="Y33" s="137"/>
      <c r="Z33" s="7">
        <v>13296</v>
      </c>
      <c r="AA33" s="29">
        <f t="shared" si="9"/>
        <v>14016.3</v>
      </c>
      <c r="AB33" s="26"/>
      <c r="AC33" s="29">
        <v>763.9</v>
      </c>
      <c r="AD33" s="26"/>
      <c r="AE33" s="29">
        <v>13252.4</v>
      </c>
      <c r="AF33" s="94">
        <f t="shared" si="10"/>
        <v>14016.3</v>
      </c>
      <c r="AG33" s="130"/>
      <c r="AH33" s="95">
        <v>763.9</v>
      </c>
      <c r="AI33" s="130"/>
      <c r="AJ33" s="95">
        <v>13252.4</v>
      </c>
      <c r="AK33" s="94">
        <f t="shared" si="31"/>
        <v>14016.3</v>
      </c>
      <c r="AL33" s="94">
        <f t="shared" si="27"/>
        <v>0</v>
      </c>
      <c r="AM33" s="94">
        <f t="shared" si="27"/>
        <v>763.9</v>
      </c>
      <c r="AN33" s="94">
        <f t="shared" si="27"/>
        <v>0</v>
      </c>
      <c r="AO33" s="94">
        <f>AJ33</f>
        <v>13252.4</v>
      </c>
      <c r="AP33" s="95">
        <f t="shared" si="28"/>
        <v>11498.8</v>
      </c>
      <c r="AQ33" s="95">
        <f t="shared" si="29"/>
        <v>11445.699999999999</v>
      </c>
      <c r="AR33" s="45"/>
      <c r="AS33" s="45"/>
      <c r="AT33" s="94">
        <v>183.3</v>
      </c>
      <c r="AU33" s="94">
        <v>183.3</v>
      </c>
      <c r="AV33" s="45"/>
      <c r="AW33" s="45"/>
      <c r="AX33" s="94">
        <v>11315.5</v>
      </c>
      <c r="AY33" s="94">
        <v>11262.4</v>
      </c>
      <c r="AZ33" s="92">
        <f t="shared" si="12"/>
        <v>13466.2</v>
      </c>
      <c r="BA33" s="165"/>
      <c r="BB33" s="92">
        <v>533.1</v>
      </c>
      <c r="BC33" s="165"/>
      <c r="BD33" s="92">
        <v>12933.1</v>
      </c>
      <c r="BE33" s="160">
        <f t="shared" si="13"/>
        <v>13800.3</v>
      </c>
      <c r="BF33" s="161"/>
      <c r="BG33" s="160">
        <v>763.9</v>
      </c>
      <c r="BH33" s="161"/>
      <c r="BI33" s="160">
        <v>13036.4</v>
      </c>
      <c r="BJ33" s="43">
        <f t="shared" si="14"/>
        <v>13800.3</v>
      </c>
      <c r="BK33" s="38"/>
      <c r="BL33" s="43">
        <v>763.9</v>
      </c>
      <c r="BM33" s="38"/>
      <c r="BN33" s="43">
        <v>13036.4</v>
      </c>
      <c r="BO33" s="43">
        <f t="shared" si="30"/>
        <v>13800.3</v>
      </c>
      <c r="BP33" s="38">
        <f t="shared" si="30"/>
        <v>0</v>
      </c>
      <c r="BQ33" s="43">
        <f t="shared" si="30"/>
        <v>763.9</v>
      </c>
      <c r="BR33" s="38">
        <f t="shared" si="32"/>
        <v>0</v>
      </c>
      <c r="BS33" s="43">
        <f t="shared" si="22"/>
        <v>13036.4</v>
      </c>
      <c r="BU33" s="116"/>
    </row>
    <row r="34" spans="2:73" s="8" customFormat="1" ht="409.6" customHeight="1" x14ac:dyDescent="0.25">
      <c r="B34" s="266" t="s">
        <v>135</v>
      </c>
      <c r="C34" s="198" t="s">
        <v>183</v>
      </c>
      <c r="D34" s="182" t="s">
        <v>272</v>
      </c>
      <c r="E34" s="183"/>
      <c r="F34" s="22"/>
      <c r="G34" s="280"/>
      <c r="H34" s="269" t="s">
        <v>308</v>
      </c>
      <c r="I34" s="266" t="s">
        <v>361</v>
      </c>
      <c r="J34" s="269" t="s">
        <v>223</v>
      </c>
      <c r="K34" s="283" t="s">
        <v>304</v>
      </c>
      <c r="L34" s="178">
        <f>N34+P34+R34+T34</f>
        <v>763841.1</v>
      </c>
      <c r="M34" s="178">
        <f>O34+Q34+S34+U34</f>
        <v>631786.9</v>
      </c>
      <c r="N34" s="176"/>
      <c r="O34" s="176"/>
      <c r="P34" s="188">
        <v>730</v>
      </c>
      <c r="Q34" s="188">
        <v>730</v>
      </c>
      <c r="R34" s="188"/>
      <c r="S34" s="188"/>
      <c r="T34" s="188">
        <v>763111.1</v>
      </c>
      <c r="U34" s="188">
        <v>631056.9</v>
      </c>
      <c r="V34" s="196">
        <f>W34+X34+Y34+Z34</f>
        <v>835628.4</v>
      </c>
      <c r="W34" s="198"/>
      <c r="X34" s="198"/>
      <c r="Y34" s="198"/>
      <c r="Z34" s="196">
        <v>835628.4</v>
      </c>
      <c r="AA34" s="178">
        <f>AB34+AC34+AD34+AE34</f>
        <v>315376.90000000002</v>
      </c>
      <c r="AB34" s="180"/>
      <c r="AC34" s="180"/>
      <c r="AD34" s="180"/>
      <c r="AE34" s="178">
        <v>315376.90000000002</v>
      </c>
      <c r="AF34" s="188">
        <f>AG34+AH34+AI34+AJ34</f>
        <v>296525.59999999998</v>
      </c>
      <c r="AG34" s="176"/>
      <c r="AH34" s="176"/>
      <c r="AI34" s="176"/>
      <c r="AJ34" s="188">
        <v>296525.59999999998</v>
      </c>
      <c r="AK34" s="188">
        <f>AF34</f>
        <v>296525.59999999998</v>
      </c>
      <c r="AL34" s="176">
        <f>AG34</f>
        <v>0</v>
      </c>
      <c r="AM34" s="176">
        <f>AH34</f>
        <v>0</v>
      </c>
      <c r="AN34" s="176">
        <f>AI34</f>
        <v>0</v>
      </c>
      <c r="AO34" s="188">
        <v>296525.59999999998</v>
      </c>
      <c r="AP34" s="188">
        <f>AR34+AT34+AV34+AX34</f>
        <v>546548.4</v>
      </c>
      <c r="AQ34" s="188">
        <f>AS34+AU34+AW34+AY34</f>
        <v>524204</v>
      </c>
      <c r="AR34" s="176"/>
      <c r="AS34" s="176"/>
      <c r="AT34" s="188">
        <v>375</v>
      </c>
      <c r="AU34" s="188">
        <v>375</v>
      </c>
      <c r="AV34" s="188"/>
      <c r="AW34" s="188"/>
      <c r="AX34" s="188">
        <v>546173.4</v>
      </c>
      <c r="AY34" s="188">
        <v>523829</v>
      </c>
      <c r="AZ34" s="211">
        <f>BA34+BB34+BC34+BD34</f>
        <v>696478.5</v>
      </c>
      <c r="BA34" s="261"/>
      <c r="BB34" s="93"/>
      <c r="BC34" s="261"/>
      <c r="BD34" s="211">
        <v>696478.5</v>
      </c>
      <c r="BE34" s="205">
        <f>BF34+BG34+BH34+BI34</f>
        <v>296525.59999999998</v>
      </c>
      <c r="BF34" s="208"/>
      <c r="BG34" s="208"/>
      <c r="BH34" s="208"/>
      <c r="BI34" s="205">
        <v>296525.59999999998</v>
      </c>
      <c r="BJ34" s="178">
        <f>BK34+BL34+BM34+BN34</f>
        <v>296525.59999999998</v>
      </c>
      <c r="BK34" s="180"/>
      <c r="BL34" s="180"/>
      <c r="BM34" s="180"/>
      <c r="BN34" s="178">
        <v>296525.59999999998</v>
      </c>
      <c r="BO34" s="178">
        <f t="shared" si="30"/>
        <v>296525.59999999998</v>
      </c>
      <c r="BP34" s="180">
        <f t="shared" si="30"/>
        <v>0</v>
      </c>
      <c r="BQ34" s="180">
        <f t="shared" si="30"/>
        <v>0</v>
      </c>
      <c r="BR34" s="26">
        <f>BM34</f>
        <v>0</v>
      </c>
      <c r="BS34" s="178">
        <f>BN34</f>
        <v>296525.59999999998</v>
      </c>
      <c r="BU34" s="116"/>
    </row>
    <row r="35" spans="2:73" s="8" customFormat="1" ht="137.25" hidden="1" customHeight="1" x14ac:dyDescent="0.25">
      <c r="B35" s="267"/>
      <c r="C35" s="200"/>
      <c r="D35" s="184"/>
      <c r="E35" s="185"/>
      <c r="F35" s="53"/>
      <c r="G35" s="285"/>
      <c r="H35" s="270"/>
      <c r="I35" s="267"/>
      <c r="J35" s="270"/>
      <c r="K35" s="286"/>
      <c r="L35" s="202"/>
      <c r="M35" s="202"/>
      <c r="N35" s="191"/>
      <c r="O35" s="191"/>
      <c r="P35" s="189"/>
      <c r="Q35" s="189"/>
      <c r="R35" s="189"/>
      <c r="S35" s="189"/>
      <c r="T35" s="189"/>
      <c r="U35" s="189"/>
      <c r="V35" s="201"/>
      <c r="W35" s="200"/>
      <c r="X35" s="200"/>
      <c r="Y35" s="200"/>
      <c r="Z35" s="201"/>
      <c r="AA35" s="202"/>
      <c r="AB35" s="203"/>
      <c r="AC35" s="203"/>
      <c r="AD35" s="203"/>
      <c r="AE35" s="202"/>
      <c r="AF35" s="189"/>
      <c r="AG35" s="191"/>
      <c r="AH35" s="191"/>
      <c r="AI35" s="191"/>
      <c r="AJ35" s="189"/>
      <c r="AK35" s="189"/>
      <c r="AL35" s="191"/>
      <c r="AM35" s="191"/>
      <c r="AN35" s="191"/>
      <c r="AO35" s="189"/>
      <c r="AP35" s="189"/>
      <c r="AQ35" s="189"/>
      <c r="AR35" s="191"/>
      <c r="AS35" s="191"/>
      <c r="AT35" s="189"/>
      <c r="AU35" s="189"/>
      <c r="AV35" s="189"/>
      <c r="AW35" s="189"/>
      <c r="AX35" s="189"/>
      <c r="AY35" s="189"/>
      <c r="AZ35" s="212"/>
      <c r="BA35" s="247"/>
      <c r="BB35" s="167"/>
      <c r="BC35" s="247"/>
      <c r="BD35" s="212"/>
      <c r="BE35" s="206"/>
      <c r="BF35" s="209"/>
      <c r="BG35" s="209"/>
      <c r="BH35" s="209"/>
      <c r="BI35" s="206"/>
      <c r="BJ35" s="202"/>
      <c r="BK35" s="203"/>
      <c r="BL35" s="203"/>
      <c r="BM35" s="203"/>
      <c r="BN35" s="202"/>
      <c r="BO35" s="202"/>
      <c r="BP35" s="203"/>
      <c r="BQ35" s="203"/>
      <c r="BR35" s="86"/>
      <c r="BS35" s="202"/>
      <c r="BU35" s="116"/>
    </row>
    <row r="36" spans="2:73" s="8" customFormat="1" ht="126.75" customHeight="1" x14ac:dyDescent="0.25">
      <c r="B36" s="268"/>
      <c r="C36" s="199"/>
      <c r="D36" s="186"/>
      <c r="E36" s="187"/>
      <c r="F36" s="71"/>
      <c r="G36" s="282"/>
      <c r="H36" s="271"/>
      <c r="I36" s="268"/>
      <c r="J36" s="271"/>
      <c r="K36" s="284"/>
      <c r="L36" s="179"/>
      <c r="M36" s="179"/>
      <c r="N36" s="177"/>
      <c r="O36" s="177"/>
      <c r="P36" s="190"/>
      <c r="Q36" s="190"/>
      <c r="R36" s="190"/>
      <c r="S36" s="190"/>
      <c r="T36" s="190"/>
      <c r="U36" s="190"/>
      <c r="V36" s="197"/>
      <c r="W36" s="199"/>
      <c r="X36" s="199"/>
      <c r="Y36" s="199"/>
      <c r="Z36" s="197"/>
      <c r="AA36" s="179"/>
      <c r="AB36" s="181"/>
      <c r="AC36" s="181"/>
      <c r="AD36" s="181"/>
      <c r="AE36" s="179"/>
      <c r="AF36" s="190"/>
      <c r="AG36" s="177"/>
      <c r="AH36" s="177"/>
      <c r="AI36" s="177"/>
      <c r="AJ36" s="190"/>
      <c r="AK36" s="190"/>
      <c r="AL36" s="177"/>
      <c r="AM36" s="177"/>
      <c r="AN36" s="177"/>
      <c r="AO36" s="190"/>
      <c r="AP36" s="190"/>
      <c r="AQ36" s="190"/>
      <c r="AR36" s="177"/>
      <c r="AS36" s="177"/>
      <c r="AT36" s="190"/>
      <c r="AU36" s="190"/>
      <c r="AV36" s="190"/>
      <c r="AW36" s="190"/>
      <c r="AX36" s="190"/>
      <c r="AY36" s="190"/>
      <c r="AZ36" s="213"/>
      <c r="BA36" s="262"/>
      <c r="BB36" s="166"/>
      <c r="BC36" s="262"/>
      <c r="BD36" s="213"/>
      <c r="BE36" s="207"/>
      <c r="BF36" s="210"/>
      <c r="BG36" s="210"/>
      <c r="BH36" s="210"/>
      <c r="BI36" s="207"/>
      <c r="BJ36" s="179"/>
      <c r="BK36" s="181"/>
      <c r="BL36" s="181"/>
      <c r="BM36" s="181"/>
      <c r="BN36" s="179"/>
      <c r="BO36" s="179"/>
      <c r="BP36" s="181"/>
      <c r="BQ36" s="181"/>
      <c r="BR36" s="87"/>
      <c r="BS36" s="179"/>
      <c r="BU36" s="116"/>
    </row>
    <row r="37" spans="2:73" s="8" customFormat="1" ht="209.25" customHeight="1" x14ac:dyDescent="0.25">
      <c r="B37" s="16" t="s">
        <v>136</v>
      </c>
      <c r="C37" s="16" t="s">
        <v>184</v>
      </c>
      <c r="D37" s="192" t="s">
        <v>315</v>
      </c>
      <c r="E37" s="193"/>
      <c r="F37" s="194"/>
      <c r="G37" s="195"/>
      <c r="H37" s="16" t="s">
        <v>275</v>
      </c>
      <c r="I37" s="48" t="s">
        <v>358</v>
      </c>
      <c r="J37" s="27" t="s">
        <v>229</v>
      </c>
      <c r="K37" s="81" t="s">
        <v>273</v>
      </c>
      <c r="L37" s="43">
        <f>N37+P37+R37+T37</f>
        <v>161534</v>
      </c>
      <c r="M37" s="43">
        <f>O37+Q37+S37+U37</f>
        <v>153098.6</v>
      </c>
      <c r="N37" s="94"/>
      <c r="O37" s="94"/>
      <c r="P37" s="94">
        <v>31073.599999999999</v>
      </c>
      <c r="Q37" s="94">
        <v>30552.7</v>
      </c>
      <c r="R37" s="94"/>
      <c r="S37" s="94"/>
      <c r="T37" s="94">
        <v>130460.4</v>
      </c>
      <c r="U37" s="94">
        <v>122545.9</v>
      </c>
      <c r="V37" s="7">
        <f>W37+X37+Y37+Z37</f>
        <v>116242.8</v>
      </c>
      <c r="W37" s="137"/>
      <c r="X37" s="7">
        <v>2865.1</v>
      </c>
      <c r="Y37" s="7">
        <v>10.5</v>
      </c>
      <c r="Z37" s="7">
        <v>113367.2</v>
      </c>
      <c r="AA37" s="29">
        <f>AB37+AC37+AD37+AE37</f>
        <v>63008.6</v>
      </c>
      <c r="AB37" s="26"/>
      <c r="AC37" s="29"/>
      <c r="AD37" s="26">
        <v>2</v>
      </c>
      <c r="AE37" s="29">
        <v>63006.6</v>
      </c>
      <c r="AF37" s="94">
        <f>AG37+AH37+AI37+AJ37</f>
        <v>47464.3</v>
      </c>
      <c r="AG37" s="130"/>
      <c r="AH37" s="95"/>
      <c r="AI37" s="130"/>
      <c r="AJ37" s="95">
        <v>47464.3</v>
      </c>
      <c r="AK37" s="94">
        <f>AL37+AM37+AN37+AO37</f>
        <v>47464.3</v>
      </c>
      <c r="AL37" s="94">
        <f t="shared" ref="AL37:AO52" si="33">AG37</f>
        <v>0</v>
      </c>
      <c r="AM37" s="94">
        <f t="shared" si="33"/>
        <v>0</v>
      </c>
      <c r="AN37" s="94">
        <f t="shared" si="33"/>
        <v>0</v>
      </c>
      <c r="AO37" s="94">
        <f>AJ37</f>
        <v>47464.3</v>
      </c>
      <c r="AP37" s="95">
        <f>AR37+AT37+AV37+AX37</f>
        <v>117400.9</v>
      </c>
      <c r="AQ37" s="95">
        <f>AS37+AU37+AW37+AY37</f>
        <v>115273.4</v>
      </c>
      <c r="AR37" s="94"/>
      <c r="AS37" s="94"/>
      <c r="AT37" s="94">
        <v>31073.599999999999</v>
      </c>
      <c r="AU37" s="94">
        <v>30552.7</v>
      </c>
      <c r="AV37" s="94"/>
      <c r="AW37" s="94"/>
      <c r="AX37" s="94">
        <v>86327.3</v>
      </c>
      <c r="AY37" s="94">
        <v>84720.7</v>
      </c>
      <c r="AZ37" s="92">
        <f>BA37+BB37+BC37+BD37</f>
        <v>108021.8</v>
      </c>
      <c r="BA37" s="165"/>
      <c r="BB37" s="92">
        <v>2865.1</v>
      </c>
      <c r="BC37" s="92">
        <v>10.5</v>
      </c>
      <c r="BD37" s="92">
        <v>105146.2</v>
      </c>
      <c r="BE37" s="160">
        <f>BF37+BG37+BH37+BI37</f>
        <v>63008.6</v>
      </c>
      <c r="BF37" s="161"/>
      <c r="BG37" s="160"/>
      <c r="BH37" s="161">
        <v>2</v>
      </c>
      <c r="BI37" s="160">
        <v>63006.6</v>
      </c>
      <c r="BJ37" s="43">
        <f>BK37+BL37+BM37+BN37</f>
        <v>47464.3</v>
      </c>
      <c r="BK37" s="38"/>
      <c r="BL37" s="43"/>
      <c r="BM37" s="38"/>
      <c r="BN37" s="43">
        <v>47464.3</v>
      </c>
      <c r="BO37" s="43">
        <f>BJ37</f>
        <v>47464.3</v>
      </c>
      <c r="BP37" s="38">
        <f>BK37</f>
        <v>0</v>
      </c>
      <c r="BQ37" s="43">
        <f>BL37</f>
        <v>0</v>
      </c>
      <c r="BR37" s="38">
        <f>BM37</f>
        <v>0</v>
      </c>
      <c r="BS37" s="43">
        <f>BN37</f>
        <v>47464.3</v>
      </c>
      <c r="BU37" s="116"/>
    </row>
    <row r="38" spans="2:73" s="8" customFormat="1" ht="151.5" customHeight="1" x14ac:dyDescent="0.25">
      <c r="B38" s="16" t="s">
        <v>137</v>
      </c>
      <c r="C38" s="16" t="s">
        <v>185</v>
      </c>
      <c r="D38" s="204" t="s">
        <v>277</v>
      </c>
      <c r="E38" s="193"/>
      <c r="F38" s="194"/>
      <c r="G38" s="195"/>
      <c r="H38" s="16"/>
      <c r="I38" s="16" t="s">
        <v>360</v>
      </c>
      <c r="J38" s="27" t="s">
        <v>230</v>
      </c>
      <c r="K38" s="81" t="s">
        <v>278</v>
      </c>
      <c r="L38" s="43">
        <f t="shared" ref="L38:L42" si="34">N38+P38+R38+T38</f>
        <v>466233.7</v>
      </c>
      <c r="M38" s="43">
        <f t="shared" ref="M38:M42" si="35">O38+Q38+S38+U38</f>
        <v>114832.90000000001</v>
      </c>
      <c r="N38" s="94">
        <v>1114</v>
      </c>
      <c r="O38" s="94">
        <v>1114</v>
      </c>
      <c r="P38" s="94">
        <v>2373.8000000000002</v>
      </c>
      <c r="Q38" s="94">
        <v>2373.6</v>
      </c>
      <c r="R38" s="45"/>
      <c r="S38" s="45"/>
      <c r="T38" s="94">
        <v>462745.9</v>
      </c>
      <c r="U38" s="94">
        <v>111345.3</v>
      </c>
      <c r="V38" s="7">
        <f t="shared" ref="V38:V41" si="36">W38+X38+Y38+Z38</f>
        <v>445071.60000000003</v>
      </c>
      <c r="W38" s="7">
        <v>847.9</v>
      </c>
      <c r="X38" s="7">
        <v>2353.3000000000002</v>
      </c>
      <c r="Y38" s="137"/>
      <c r="Z38" s="7">
        <v>441870.4</v>
      </c>
      <c r="AA38" s="29">
        <f t="shared" ref="AA38:AA42" si="37">AB38+AC38+AD38+AE38</f>
        <v>185342.3</v>
      </c>
      <c r="AB38" s="29">
        <v>971</v>
      </c>
      <c r="AC38" s="29">
        <v>2795</v>
      </c>
      <c r="AD38" s="26"/>
      <c r="AE38" s="29">
        <v>181576.3</v>
      </c>
      <c r="AF38" s="94">
        <f t="shared" ref="AF38:AF42" si="38">AG38+AH38+AI38+AJ38</f>
        <v>278395.8</v>
      </c>
      <c r="AG38" s="95">
        <v>991.3</v>
      </c>
      <c r="AH38" s="95">
        <v>2875</v>
      </c>
      <c r="AI38" s="130"/>
      <c r="AJ38" s="95">
        <v>274529.5</v>
      </c>
      <c r="AK38" s="94">
        <f t="shared" ref="AK38:AO83" si="39">AF38</f>
        <v>278395.8</v>
      </c>
      <c r="AL38" s="94">
        <f t="shared" si="33"/>
        <v>991.3</v>
      </c>
      <c r="AM38" s="94">
        <f t="shared" si="33"/>
        <v>2875</v>
      </c>
      <c r="AN38" s="94">
        <f t="shared" si="33"/>
        <v>0</v>
      </c>
      <c r="AO38" s="94">
        <f t="shared" si="33"/>
        <v>274529.5</v>
      </c>
      <c r="AP38" s="95">
        <f t="shared" ref="AP38:AP42" si="40">AR38+AT38+AV38+AX38</f>
        <v>22916.399999999998</v>
      </c>
      <c r="AQ38" s="95">
        <f t="shared" ref="AQ38:AQ42" si="41">AS38+AU38+AW38+AY38</f>
        <v>17052.2</v>
      </c>
      <c r="AR38" s="94">
        <v>1114</v>
      </c>
      <c r="AS38" s="94">
        <v>1114</v>
      </c>
      <c r="AT38" s="94">
        <v>2373.8000000000002</v>
      </c>
      <c r="AU38" s="94">
        <v>2373.6</v>
      </c>
      <c r="AV38" s="45"/>
      <c r="AW38" s="45"/>
      <c r="AX38" s="94">
        <v>19428.599999999999</v>
      </c>
      <c r="AY38" s="94">
        <v>13564.6</v>
      </c>
      <c r="AZ38" s="92">
        <f t="shared" ref="AZ38:AZ42" si="42">BA38+BB38+BC38+BD38</f>
        <v>42761.399999999994</v>
      </c>
      <c r="BA38" s="92">
        <v>847.9</v>
      </c>
      <c r="BB38" s="92">
        <v>2353.3000000000002</v>
      </c>
      <c r="BC38" s="165"/>
      <c r="BD38" s="92">
        <v>39560.199999999997</v>
      </c>
      <c r="BE38" s="160">
        <f t="shared" ref="BE38:BE42" si="43">BF38+BG38+BH38+BI38</f>
        <v>16651.099999999999</v>
      </c>
      <c r="BF38" s="160">
        <v>971</v>
      </c>
      <c r="BG38" s="160">
        <v>2795</v>
      </c>
      <c r="BH38" s="161"/>
      <c r="BI38" s="160">
        <v>12885.1</v>
      </c>
      <c r="BJ38" s="43">
        <f t="shared" ref="BJ38:BJ42" si="44">BK38+BL38+BM38+BN38</f>
        <v>16751.400000000001</v>
      </c>
      <c r="BK38" s="43">
        <v>991.3</v>
      </c>
      <c r="BL38" s="43">
        <v>2875</v>
      </c>
      <c r="BM38" s="38"/>
      <c r="BN38" s="43">
        <v>12885.1</v>
      </c>
      <c r="BO38" s="43">
        <f>BJ38</f>
        <v>16751.400000000001</v>
      </c>
      <c r="BP38" s="43">
        <f>BK38</f>
        <v>991.3</v>
      </c>
      <c r="BQ38" s="43">
        <f>BL38</f>
        <v>2875</v>
      </c>
      <c r="BR38" s="38">
        <f t="shared" ref="BR38:BR40" si="45">BM38</f>
        <v>0</v>
      </c>
      <c r="BS38" s="43">
        <f>BN38</f>
        <v>12885.1</v>
      </c>
      <c r="BU38" s="116"/>
    </row>
    <row r="39" spans="2:73" s="8" customFormat="1" ht="67.5" x14ac:dyDescent="0.25">
      <c r="B39" s="16" t="s">
        <v>138</v>
      </c>
      <c r="C39" s="16" t="s">
        <v>186</v>
      </c>
      <c r="D39" s="192" t="s">
        <v>261</v>
      </c>
      <c r="E39" s="193"/>
      <c r="F39" s="194"/>
      <c r="G39" s="195"/>
      <c r="H39" s="26" t="s">
        <v>260</v>
      </c>
      <c r="I39" s="46" t="s">
        <v>376</v>
      </c>
      <c r="J39" s="27" t="s">
        <v>226</v>
      </c>
      <c r="K39" s="81" t="s">
        <v>254</v>
      </c>
      <c r="L39" s="43">
        <f t="shared" si="34"/>
        <v>27097.5</v>
      </c>
      <c r="M39" s="43">
        <f t="shared" si="35"/>
        <v>26644.899999999998</v>
      </c>
      <c r="N39" s="94">
        <v>34.799999999999997</v>
      </c>
      <c r="O39" s="94">
        <v>34.799999999999997</v>
      </c>
      <c r="P39" s="94">
        <v>124</v>
      </c>
      <c r="Q39" s="94">
        <v>124</v>
      </c>
      <c r="R39" s="45"/>
      <c r="S39" s="45"/>
      <c r="T39" s="94">
        <v>26938.7</v>
      </c>
      <c r="U39" s="94">
        <v>26486.1</v>
      </c>
      <c r="V39" s="7">
        <f t="shared" si="36"/>
        <v>56754.400000000001</v>
      </c>
      <c r="W39" s="137">
        <v>77</v>
      </c>
      <c r="X39" s="7">
        <v>22733.5</v>
      </c>
      <c r="Y39" s="137"/>
      <c r="Z39" s="7">
        <v>33943.9</v>
      </c>
      <c r="AA39" s="29">
        <f t="shared" si="37"/>
        <v>25748</v>
      </c>
      <c r="AB39" s="26">
        <v>77</v>
      </c>
      <c r="AC39" s="29">
        <v>143.80000000000001</v>
      </c>
      <c r="AD39" s="26"/>
      <c r="AE39" s="29">
        <v>25527.200000000001</v>
      </c>
      <c r="AF39" s="94">
        <f t="shared" si="38"/>
        <v>25748.1</v>
      </c>
      <c r="AG39" s="130">
        <v>77</v>
      </c>
      <c r="AH39" s="95">
        <v>143.80000000000001</v>
      </c>
      <c r="AI39" s="130"/>
      <c r="AJ39" s="95">
        <v>25527.3</v>
      </c>
      <c r="AK39" s="94">
        <f t="shared" si="39"/>
        <v>25748.1</v>
      </c>
      <c r="AL39" s="94">
        <f t="shared" si="33"/>
        <v>77</v>
      </c>
      <c r="AM39" s="94">
        <f t="shared" si="33"/>
        <v>143.80000000000001</v>
      </c>
      <c r="AN39" s="94">
        <f t="shared" si="33"/>
        <v>0</v>
      </c>
      <c r="AO39" s="94">
        <f t="shared" si="33"/>
        <v>25527.3</v>
      </c>
      <c r="AP39" s="95">
        <f t="shared" si="40"/>
        <v>25819.1</v>
      </c>
      <c r="AQ39" s="95">
        <f t="shared" si="41"/>
        <v>25366.6</v>
      </c>
      <c r="AR39" s="94"/>
      <c r="AS39" s="94"/>
      <c r="AT39" s="94"/>
      <c r="AU39" s="94"/>
      <c r="AV39" s="45"/>
      <c r="AW39" s="45"/>
      <c r="AX39" s="94">
        <v>25819.1</v>
      </c>
      <c r="AY39" s="94">
        <v>25366.6</v>
      </c>
      <c r="AZ39" s="92">
        <f t="shared" si="42"/>
        <v>29312.5</v>
      </c>
      <c r="BA39" s="165"/>
      <c r="BB39" s="92">
        <v>739.2</v>
      </c>
      <c r="BC39" s="165"/>
      <c r="BD39" s="92">
        <v>28573.3</v>
      </c>
      <c r="BE39" s="160">
        <f t="shared" si="43"/>
        <v>24505.8</v>
      </c>
      <c r="BF39" s="161"/>
      <c r="BG39" s="161"/>
      <c r="BH39" s="161"/>
      <c r="BI39" s="160">
        <v>24505.8</v>
      </c>
      <c r="BJ39" s="43">
        <f t="shared" si="44"/>
        <v>24505.8</v>
      </c>
      <c r="BK39" s="38"/>
      <c r="BL39" s="38"/>
      <c r="BM39" s="38"/>
      <c r="BN39" s="43">
        <v>24505.8</v>
      </c>
      <c r="BO39" s="43">
        <f t="shared" ref="BO39:BO78" si="46">BJ39</f>
        <v>24505.8</v>
      </c>
      <c r="BP39" s="43">
        <f t="shared" ref="BP39:BP42" si="47">BK39</f>
        <v>0</v>
      </c>
      <c r="BQ39" s="43">
        <f t="shared" ref="BQ39:BQ83" si="48">BL39</f>
        <v>0</v>
      </c>
      <c r="BR39" s="38">
        <f t="shared" si="45"/>
        <v>0</v>
      </c>
      <c r="BS39" s="43">
        <f t="shared" ref="BS39:BS78" si="49">BN39</f>
        <v>24505.8</v>
      </c>
      <c r="BU39" s="116"/>
    </row>
    <row r="40" spans="2:73" s="8" customFormat="1" ht="93" customHeight="1" x14ac:dyDescent="0.25">
      <c r="B40" s="16" t="s">
        <v>139</v>
      </c>
      <c r="C40" s="16" t="s">
        <v>187</v>
      </c>
      <c r="D40" s="192" t="s">
        <v>316</v>
      </c>
      <c r="E40" s="193"/>
      <c r="F40" s="194"/>
      <c r="G40" s="195"/>
      <c r="H40" s="16"/>
      <c r="I40" s="44" t="s">
        <v>362</v>
      </c>
      <c r="J40" s="27" t="s">
        <v>231</v>
      </c>
      <c r="K40" s="81" t="s">
        <v>280</v>
      </c>
      <c r="L40" s="43">
        <f t="shared" si="34"/>
        <v>114046.09999999999</v>
      </c>
      <c r="M40" s="43">
        <f t="shared" si="35"/>
        <v>94109.700000000012</v>
      </c>
      <c r="N40" s="94"/>
      <c r="O40" s="94"/>
      <c r="P40" s="94">
        <v>43878</v>
      </c>
      <c r="Q40" s="94">
        <v>39408.1</v>
      </c>
      <c r="R40" s="94">
        <v>355.7</v>
      </c>
      <c r="S40" s="94">
        <v>347.3</v>
      </c>
      <c r="T40" s="94">
        <v>69812.399999999994</v>
      </c>
      <c r="U40" s="94">
        <v>54354.3</v>
      </c>
      <c r="V40" s="7">
        <f t="shared" si="36"/>
        <v>102531</v>
      </c>
      <c r="W40" s="137"/>
      <c r="X40" s="7">
        <v>1274.7</v>
      </c>
      <c r="Y40" s="7">
        <v>1605.5</v>
      </c>
      <c r="Z40" s="7">
        <v>99650.8</v>
      </c>
      <c r="AA40" s="29">
        <f t="shared" si="37"/>
        <v>58919.799999999996</v>
      </c>
      <c r="AB40" s="26"/>
      <c r="AC40" s="26"/>
      <c r="AD40" s="26">
        <v>6.6</v>
      </c>
      <c r="AE40" s="29">
        <v>58913.2</v>
      </c>
      <c r="AF40" s="94">
        <f t="shared" si="38"/>
        <v>35493.5</v>
      </c>
      <c r="AG40" s="130"/>
      <c r="AH40" s="130"/>
      <c r="AI40" s="130"/>
      <c r="AJ40" s="95">
        <v>35493.5</v>
      </c>
      <c r="AK40" s="94">
        <f>AL40+AM40+AN40+AO40</f>
        <v>35493.5</v>
      </c>
      <c r="AL40" s="94">
        <f t="shared" si="33"/>
        <v>0</v>
      </c>
      <c r="AM40" s="94">
        <f t="shared" si="33"/>
        <v>0</v>
      </c>
      <c r="AN40" s="94">
        <f t="shared" si="33"/>
        <v>0</v>
      </c>
      <c r="AO40" s="94">
        <v>35493.5</v>
      </c>
      <c r="AP40" s="95">
        <f t="shared" si="40"/>
        <v>113358.59999999999</v>
      </c>
      <c r="AQ40" s="95">
        <f t="shared" si="41"/>
        <v>93640.5</v>
      </c>
      <c r="AR40" s="94"/>
      <c r="AS40" s="94"/>
      <c r="AT40" s="94">
        <v>43878</v>
      </c>
      <c r="AU40" s="94">
        <v>39408.199999999997</v>
      </c>
      <c r="AV40" s="94">
        <v>355.7</v>
      </c>
      <c r="AW40" s="94">
        <v>347.3</v>
      </c>
      <c r="AX40" s="94">
        <v>69124.899999999994</v>
      </c>
      <c r="AY40" s="94">
        <v>53885</v>
      </c>
      <c r="AZ40" s="92">
        <f t="shared" si="42"/>
        <v>95394.3</v>
      </c>
      <c r="BA40" s="165"/>
      <c r="BB40" s="92">
        <v>1274.7</v>
      </c>
      <c r="BC40" s="92">
        <v>1484.5</v>
      </c>
      <c r="BD40" s="92">
        <v>92635.1</v>
      </c>
      <c r="BE40" s="160">
        <f t="shared" si="43"/>
        <v>58919.799999999996</v>
      </c>
      <c r="BF40" s="161"/>
      <c r="BG40" s="161"/>
      <c r="BH40" s="161">
        <v>6.6</v>
      </c>
      <c r="BI40" s="160">
        <v>58913.2</v>
      </c>
      <c r="BJ40" s="43">
        <f t="shared" si="44"/>
        <v>35493.5</v>
      </c>
      <c r="BK40" s="38"/>
      <c r="BL40" s="38"/>
      <c r="BM40" s="38"/>
      <c r="BN40" s="43">
        <v>35493.5</v>
      </c>
      <c r="BO40" s="43">
        <f>BP40+BQ40+BR40+BS40</f>
        <v>35493.5</v>
      </c>
      <c r="BP40" s="43">
        <f t="shared" si="47"/>
        <v>0</v>
      </c>
      <c r="BQ40" s="43">
        <f t="shared" si="48"/>
        <v>0</v>
      </c>
      <c r="BR40" s="38">
        <f t="shared" si="45"/>
        <v>0</v>
      </c>
      <c r="BS40" s="43">
        <f>BN40</f>
        <v>35493.5</v>
      </c>
      <c r="BU40" s="116"/>
    </row>
    <row r="41" spans="2:73" s="8" customFormat="1" ht="121.5" x14ac:dyDescent="0.25">
      <c r="B41" s="16" t="s">
        <v>140</v>
      </c>
      <c r="C41" s="16" t="s">
        <v>188</v>
      </c>
      <c r="D41" s="192" t="s">
        <v>317</v>
      </c>
      <c r="E41" s="193"/>
      <c r="F41" s="228"/>
      <c r="G41" s="229"/>
      <c r="H41" s="25" t="s">
        <v>282</v>
      </c>
      <c r="I41" s="16" t="s">
        <v>338</v>
      </c>
      <c r="J41" s="27" t="s">
        <v>231</v>
      </c>
      <c r="K41" s="81" t="s">
        <v>281</v>
      </c>
      <c r="L41" s="43">
        <f t="shared" si="34"/>
        <v>62283.199999999997</v>
      </c>
      <c r="M41" s="43">
        <f t="shared" si="35"/>
        <v>30166.400000000001</v>
      </c>
      <c r="N41" s="45"/>
      <c r="O41" s="45"/>
      <c r="P41" s="45"/>
      <c r="Q41" s="45"/>
      <c r="R41" s="45"/>
      <c r="S41" s="45"/>
      <c r="T41" s="94">
        <v>62283.199999999997</v>
      </c>
      <c r="U41" s="94">
        <v>30166.400000000001</v>
      </c>
      <c r="V41" s="7">
        <f t="shared" si="36"/>
        <v>49738.399999999994</v>
      </c>
      <c r="W41" s="137"/>
      <c r="X41" s="137">
        <v>5000</v>
      </c>
      <c r="Y41" s="137">
        <v>102.7</v>
      </c>
      <c r="Z41" s="7">
        <v>44635.7</v>
      </c>
      <c r="AA41" s="29">
        <f t="shared" si="37"/>
        <v>3473.7</v>
      </c>
      <c r="AB41" s="26"/>
      <c r="AC41" s="26"/>
      <c r="AD41" s="26"/>
      <c r="AE41" s="29">
        <v>3473.7</v>
      </c>
      <c r="AF41" s="94">
        <f t="shared" si="38"/>
        <v>3306.1</v>
      </c>
      <c r="AG41" s="130"/>
      <c r="AH41" s="130"/>
      <c r="AI41" s="130"/>
      <c r="AJ41" s="95">
        <v>3306.1</v>
      </c>
      <c r="AK41" s="94">
        <f>AL41+AM41+AN41+AO41</f>
        <v>3306.1</v>
      </c>
      <c r="AL41" s="94">
        <f t="shared" si="33"/>
        <v>0</v>
      </c>
      <c r="AM41" s="94">
        <f t="shared" si="33"/>
        <v>0</v>
      </c>
      <c r="AN41" s="94">
        <f t="shared" si="33"/>
        <v>0</v>
      </c>
      <c r="AO41" s="94">
        <f t="shared" si="33"/>
        <v>3306.1</v>
      </c>
      <c r="AP41" s="95">
        <f t="shared" si="40"/>
        <v>3070.7</v>
      </c>
      <c r="AQ41" s="95">
        <f t="shared" si="41"/>
        <v>3069.7</v>
      </c>
      <c r="AR41" s="45"/>
      <c r="AS41" s="45"/>
      <c r="AT41" s="45"/>
      <c r="AU41" s="45"/>
      <c r="AV41" s="45"/>
      <c r="AW41" s="45"/>
      <c r="AX41" s="94">
        <v>3070.7</v>
      </c>
      <c r="AY41" s="94">
        <v>3069.7</v>
      </c>
      <c r="AZ41" s="92">
        <f t="shared" si="42"/>
        <v>9535.4</v>
      </c>
      <c r="BA41" s="165"/>
      <c r="BB41" s="165">
        <v>5000</v>
      </c>
      <c r="BC41" s="165">
        <v>102.7</v>
      </c>
      <c r="BD41" s="92">
        <v>4432.7</v>
      </c>
      <c r="BE41" s="160">
        <f t="shared" si="43"/>
        <v>3473.7</v>
      </c>
      <c r="BF41" s="161"/>
      <c r="BG41" s="161"/>
      <c r="BH41" s="161"/>
      <c r="BI41" s="160">
        <v>3473.7</v>
      </c>
      <c r="BJ41" s="43">
        <f t="shared" si="44"/>
        <v>3306.1</v>
      </c>
      <c r="BK41" s="38"/>
      <c r="BL41" s="38"/>
      <c r="BM41" s="38"/>
      <c r="BN41" s="43">
        <v>3306.1</v>
      </c>
      <c r="BO41" s="43">
        <f>BP41+BQ41+BR41+BS41</f>
        <v>3306.1</v>
      </c>
      <c r="BP41" s="43">
        <f t="shared" si="47"/>
        <v>0</v>
      </c>
      <c r="BQ41" s="43">
        <f t="shared" si="48"/>
        <v>0</v>
      </c>
      <c r="BR41" s="38"/>
      <c r="BS41" s="43">
        <f t="shared" si="49"/>
        <v>3306.1</v>
      </c>
      <c r="BU41" s="116"/>
    </row>
    <row r="42" spans="2:73" ht="141" customHeight="1" x14ac:dyDescent="0.25">
      <c r="B42" s="16" t="s">
        <v>141</v>
      </c>
      <c r="C42" s="22" t="s">
        <v>189</v>
      </c>
      <c r="D42" s="192" t="s">
        <v>318</v>
      </c>
      <c r="E42" s="193"/>
      <c r="F42" s="223"/>
      <c r="G42" s="223"/>
      <c r="H42" s="33" t="s">
        <v>243</v>
      </c>
      <c r="I42" s="33" t="s">
        <v>337</v>
      </c>
      <c r="J42" s="27" t="s">
        <v>221</v>
      </c>
      <c r="K42" s="81" t="s">
        <v>283</v>
      </c>
      <c r="L42" s="43">
        <f t="shared" si="34"/>
        <v>53305</v>
      </c>
      <c r="M42" s="43">
        <f t="shared" si="35"/>
        <v>52986</v>
      </c>
      <c r="N42" s="45"/>
      <c r="O42" s="45"/>
      <c r="P42" s="94">
        <v>360</v>
      </c>
      <c r="Q42" s="94">
        <v>360</v>
      </c>
      <c r="R42" s="94"/>
      <c r="S42" s="94"/>
      <c r="T42" s="94">
        <v>52945</v>
      </c>
      <c r="U42" s="94">
        <v>52626</v>
      </c>
      <c r="V42" s="7">
        <f>W42+X42+Y42+Z42</f>
        <v>44255</v>
      </c>
      <c r="W42" s="137"/>
      <c r="X42" s="7">
        <v>20</v>
      </c>
      <c r="Y42" s="137"/>
      <c r="Z42" s="7">
        <v>44235</v>
      </c>
      <c r="AA42" s="29">
        <f t="shared" si="37"/>
        <v>46610.6</v>
      </c>
      <c r="AB42" s="26"/>
      <c r="AC42" s="29">
        <v>200</v>
      </c>
      <c r="AD42" s="26"/>
      <c r="AE42" s="29">
        <v>46410.6</v>
      </c>
      <c r="AF42" s="94">
        <f t="shared" si="38"/>
        <v>46610.6</v>
      </c>
      <c r="AG42" s="130"/>
      <c r="AH42" s="95">
        <v>200</v>
      </c>
      <c r="AI42" s="130"/>
      <c r="AJ42" s="95">
        <v>46410.6</v>
      </c>
      <c r="AK42" s="94">
        <f>AL42+AM42+AN42+AO42</f>
        <v>46610.6</v>
      </c>
      <c r="AL42" s="94">
        <f t="shared" si="33"/>
        <v>0</v>
      </c>
      <c r="AM42" s="94">
        <f t="shared" si="33"/>
        <v>200</v>
      </c>
      <c r="AN42" s="94">
        <f t="shared" si="33"/>
        <v>0</v>
      </c>
      <c r="AO42" s="94">
        <f t="shared" si="33"/>
        <v>46410.6</v>
      </c>
      <c r="AP42" s="95">
        <f t="shared" si="40"/>
        <v>42236.1</v>
      </c>
      <c r="AQ42" s="95">
        <f t="shared" si="41"/>
        <v>41917.1</v>
      </c>
      <c r="AR42" s="45"/>
      <c r="AS42" s="45"/>
      <c r="AT42" s="94"/>
      <c r="AU42" s="94"/>
      <c r="AV42" s="94"/>
      <c r="AW42" s="94"/>
      <c r="AX42" s="94">
        <v>42236.1</v>
      </c>
      <c r="AY42" s="94">
        <v>41917.1</v>
      </c>
      <c r="AZ42" s="92">
        <f t="shared" si="42"/>
        <v>43322.9</v>
      </c>
      <c r="BA42" s="165"/>
      <c r="BB42" s="92"/>
      <c r="BC42" s="165"/>
      <c r="BD42" s="92">
        <v>43322.9</v>
      </c>
      <c r="BE42" s="160">
        <f t="shared" si="43"/>
        <v>46217.1</v>
      </c>
      <c r="BF42" s="161"/>
      <c r="BG42" s="161"/>
      <c r="BH42" s="161"/>
      <c r="BI42" s="160">
        <v>46217.1</v>
      </c>
      <c r="BJ42" s="43">
        <f t="shared" si="44"/>
        <v>46217.1</v>
      </c>
      <c r="BK42" s="38"/>
      <c r="BL42" s="38"/>
      <c r="BM42" s="38"/>
      <c r="BN42" s="43">
        <v>46217.1</v>
      </c>
      <c r="BO42" s="43">
        <f>BP42+BQ42+BR42+BS42</f>
        <v>46217.1</v>
      </c>
      <c r="BP42" s="43">
        <f t="shared" si="47"/>
        <v>0</v>
      </c>
      <c r="BQ42" s="43">
        <f t="shared" si="48"/>
        <v>0</v>
      </c>
      <c r="BR42" s="38"/>
      <c r="BS42" s="43">
        <f t="shared" si="49"/>
        <v>46217.1</v>
      </c>
      <c r="BU42" s="116"/>
    </row>
    <row r="43" spans="2:73" ht="108" x14ac:dyDescent="0.25">
      <c r="B43" s="16" t="s">
        <v>93</v>
      </c>
      <c r="C43" s="22" t="s">
        <v>94</v>
      </c>
      <c r="D43" s="224" t="s">
        <v>215</v>
      </c>
      <c r="E43" s="225"/>
      <c r="F43" s="224" t="s">
        <v>215</v>
      </c>
      <c r="G43" s="225"/>
      <c r="H43" s="24" t="s">
        <v>215</v>
      </c>
      <c r="I43" s="24" t="s">
        <v>215</v>
      </c>
      <c r="J43" s="27" t="s">
        <v>88</v>
      </c>
      <c r="K43" s="30"/>
      <c r="L43" s="43">
        <f>SUM(L44:L54)</f>
        <v>485500.6</v>
      </c>
      <c r="M43" s="43">
        <f t="shared" ref="M43:BS43" si="50">SUM(M44:M54)</f>
        <v>476180.8</v>
      </c>
      <c r="N43" s="95">
        <f t="shared" si="50"/>
        <v>5442.3</v>
      </c>
      <c r="O43" s="95">
        <f t="shared" si="50"/>
        <v>5264.2</v>
      </c>
      <c r="P43" s="95">
        <f t="shared" si="50"/>
        <v>3861.3</v>
      </c>
      <c r="Q43" s="95">
        <f t="shared" si="50"/>
        <v>2189.9</v>
      </c>
      <c r="R43" s="95">
        <f t="shared" si="50"/>
        <v>0</v>
      </c>
      <c r="S43" s="95">
        <f t="shared" si="50"/>
        <v>0</v>
      </c>
      <c r="T43" s="95">
        <f t="shared" si="50"/>
        <v>476196.99999999994</v>
      </c>
      <c r="U43" s="95">
        <f t="shared" si="50"/>
        <v>468726.7</v>
      </c>
      <c r="V43" s="43">
        <f t="shared" si="50"/>
        <v>573911.6</v>
      </c>
      <c r="W43" s="43">
        <f t="shared" si="50"/>
        <v>7557.8</v>
      </c>
      <c r="X43" s="43">
        <f t="shared" si="50"/>
        <v>3483.2</v>
      </c>
      <c r="Y43" s="43">
        <f t="shared" si="50"/>
        <v>4380</v>
      </c>
      <c r="Z43" s="43">
        <f t="shared" si="50"/>
        <v>558490.6</v>
      </c>
      <c r="AA43" s="43">
        <f t="shared" si="50"/>
        <v>531278.9</v>
      </c>
      <c r="AB43" s="43">
        <f t="shared" si="50"/>
        <v>7984.9</v>
      </c>
      <c r="AC43" s="43">
        <f t="shared" si="50"/>
        <v>3261.4</v>
      </c>
      <c r="AD43" s="43">
        <f t="shared" si="50"/>
        <v>0</v>
      </c>
      <c r="AE43" s="43">
        <f t="shared" si="50"/>
        <v>520032.60000000003</v>
      </c>
      <c r="AF43" s="95">
        <f t="shared" si="50"/>
        <v>478273.2</v>
      </c>
      <c r="AG43" s="95">
        <f t="shared" si="50"/>
        <v>8170.5</v>
      </c>
      <c r="AH43" s="95">
        <f t="shared" si="50"/>
        <v>3337.3</v>
      </c>
      <c r="AI43" s="95">
        <f t="shared" si="50"/>
        <v>0</v>
      </c>
      <c r="AJ43" s="95">
        <f t="shared" si="50"/>
        <v>466765.4</v>
      </c>
      <c r="AK43" s="95">
        <f t="shared" si="50"/>
        <v>478273.2</v>
      </c>
      <c r="AL43" s="95">
        <f t="shared" si="50"/>
        <v>8170.5</v>
      </c>
      <c r="AM43" s="95">
        <f t="shared" si="50"/>
        <v>3337.3</v>
      </c>
      <c r="AN43" s="95">
        <f t="shared" si="50"/>
        <v>0</v>
      </c>
      <c r="AO43" s="95">
        <f t="shared" si="50"/>
        <v>466765.4</v>
      </c>
      <c r="AP43" s="95">
        <f t="shared" si="50"/>
        <v>476291.2</v>
      </c>
      <c r="AQ43" s="95">
        <f t="shared" si="50"/>
        <v>467138.8</v>
      </c>
      <c r="AR43" s="95">
        <f t="shared" si="50"/>
        <v>5442.3</v>
      </c>
      <c r="AS43" s="95">
        <f t="shared" si="50"/>
        <v>5264.2</v>
      </c>
      <c r="AT43" s="95">
        <f t="shared" si="50"/>
        <v>3861.3</v>
      </c>
      <c r="AU43" s="95">
        <f t="shared" si="50"/>
        <v>2189.9</v>
      </c>
      <c r="AV43" s="95">
        <f t="shared" si="50"/>
        <v>0</v>
      </c>
      <c r="AW43" s="95">
        <f t="shared" si="50"/>
        <v>0</v>
      </c>
      <c r="AX43" s="95">
        <f t="shared" si="50"/>
        <v>466987.6</v>
      </c>
      <c r="AY43" s="95">
        <f t="shared" si="50"/>
        <v>459684.7</v>
      </c>
      <c r="AZ43" s="95">
        <f t="shared" si="50"/>
        <v>516403.6</v>
      </c>
      <c r="BA43" s="95">
        <f t="shared" si="50"/>
        <v>7557.8</v>
      </c>
      <c r="BB43" s="95">
        <f t="shared" si="50"/>
        <v>3483.2</v>
      </c>
      <c r="BC43" s="95">
        <f t="shared" si="50"/>
        <v>0</v>
      </c>
      <c r="BD43" s="95">
        <f t="shared" si="50"/>
        <v>505362.6</v>
      </c>
      <c r="BE43" s="95">
        <f t="shared" si="50"/>
        <v>521449.60000000003</v>
      </c>
      <c r="BF43" s="95">
        <f t="shared" si="50"/>
        <v>7984.9</v>
      </c>
      <c r="BG43" s="95">
        <f t="shared" si="50"/>
        <v>3261.4</v>
      </c>
      <c r="BH43" s="95">
        <f t="shared" si="50"/>
        <v>0</v>
      </c>
      <c r="BI43" s="95">
        <f t="shared" si="50"/>
        <v>510203.30000000005</v>
      </c>
      <c r="BJ43" s="43">
        <f t="shared" si="50"/>
        <v>476569.70000000007</v>
      </c>
      <c r="BK43" s="43">
        <f t="shared" si="50"/>
        <v>8170.5</v>
      </c>
      <c r="BL43" s="43">
        <f t="shared" si="50"/>
        <v>3337.3</v>
      </c>
      <c r="BM43" s="43">
        <f t="shared" si="50"/>
        <v>0</v>
      </c>
      <c r="BN43" s="43">
        <f t="shared" si="50"/>
        <v>465061.90000000008</v>
      </c>
      <c r="BO43" s="43">
        <f t="shared" si="50"/>
        <v>476569.70000000007</v>
      </c>
      <c r="BP43" s="43">
        <f t="shared" si="50"/>
        <v>8170.5</v>
      </c>
      <c r="BQ43" s="43">
        <f t="shared" si="50"/>
        <v>3337.3</v>
      </c>
      <c r="BR43" s="43">
        <f t="shared" si="50"/>
        <v>0</v>
      </c>
      <c r="BS43" s="43">
        <f t="shared" si="50"/>
        <v>465061.90000000008</v>
      </c>
      <c r="BU43" s="116"/>
    </row>
    <row r="44" spans="2:73" ht="234" customHeight="1" x14ac:dyDescent="0.25">
      <c r="B44" s="21" t="s">
        <v>142</v>
      </c>
      <c r="C44" s="22" t="s">
        <v>190</v>
      </c>
      <c r="D44" s="226" t="s">
        <v>285</v>
      </c>
      <c r="E44" s="227"/>
      <c r="F44" s="224"/>
      <c r="G44" s="225"/>
      <c r="H44" s="33" t="s">
        <v>286</v>
      </c>
      <c r="I44" s="33" t="s">
        <v>339</v>
      </c>
      <c r="J44" s="27" t="s">
        <v>219</v>
      </c>
      <c r="K44" s="34" t="s">
        <v>284</v>
      </c>
      <c r="L44" s="43">
        <f>N44+P44+R44+T44</f>
        <v>133265.69999999998</v>
      </c>
      <c r="M44" s="43">
        <f>O44+Q44+S44+U44</f>
        <v>128515</v>
      </c>
      <c r="N44" s="45"/>
      <c r="O44" s="45"/>
      <c r="P44" s="94"/>
      <c r="Q44" s="94"/>
      <c r="R44" s="45"/>
      <c r="S44" s="45"/>
      <c r="T44" s="94">
        <f>133448.5+15.3-198.1</f>
        <v>133265.69999999998</v>
      </c>
      <c r="U44" s="94">
        <v>128515</v>
      </c>
      <c r="V44" s="7">
        <f>W44+X44+Y44+Z44</f>
        <v>194086.2</v>
      </c>
      <c r="W44" s="137">
        <v>0</v>
      </c>
      <c r="X44" s="7">
        <v>0</v>
      </c>
      <c r="Y44" s="137">
        <v>4380</v>
      </c>
      <c r="Z44" s="7">
        <v>189706.2</v>
      </c>
      <c r="AA44" s="29">
        <f>AB44+AC44+AD44+AE44</f>
        <v>115459.6</v>
      </c>
      <c r="AB44" s="26"/>
      <c r="AC44" s="26"/>
      <c r="AD44" s="26"/>
      <c r="AE44" s="29">
        <v>115459.6</v>
      </c>
      <c r="AF44" s="94">
        <f>AG44+AH44+AI44+AJ44</f>
        <v>107336</v>
      </c>
      <c r="AG44" s="130"/>
      <c r="AH44" s="130"/>
      <c r="AI44" s="130"/>
      <c r="AJ44" s="95">
        <v>107336</v>
      </c>
      <c r="AK44" s="94">
        <f t="shared" ref="AK44:AK54" si="51">AL44+AM44+AN44+AO44</f>
        <v>107336</v>
      </c>
      <c r="AL44" s="94">
        <f t="shared" si="33"/>
        <v>0</v>
      </c>
      <c r="AM44" s="94">
        <f t="shared" si="33"/>
        <v>0</v>
      </c>
      <c r="AN44" s="94">
        <f t="shared" si="33"/>
        <v>0</v>
      </c>
      <c r="AO44" s="94">
        <f>AJ44</f>
        <v>107336</v>
      </c>
      <c r="AP44" s="95">
        <f>AR44+AT44+AV44+AX44</f>
        <v>124666.5</v>
      </c>
      <c r="AQ44" s="95">
        <f>AS44+AU44+AW44+AY44</f>
        <v>119995.5</v>
      </c>
      <c r="AR44" s="45"/>
      <c r="AS44" s="45"/>
      <c r="AT44" s="94"/>
      <c r="AU44" s="94"/>
      <c r="AV44" s="45"/>
      <c r="AW44" s="45"/>
      <c r="AX44" s="94">
        <f>124864.6-198.1</f>
        <v>124666.5</v>
      </c>
      <c r="AY44" s="94">
        <v>119995.5</v>
      </c>
      <c r="AZ44" s="92">
        <f>BA44+BB44+BC44+BD44</f>
        <v>138338.9</v>
      </c>
      <c r="BA44" s="165">
        <v>0</v>
      </c>
      <c r="BB44" s="92"/>
      <c r="BC44" s="165"/>
      <c r="BD44" s="92">
        <v>138338.9</v>
      </c>
      <c r="BE44" s="160">
        <f>BF44+BG44+BH44+BI44</f>
        <v>106177.7</v>
      </c>
      <c r="BF44" s="161"/>
      <c r="BG44" s="161"/>
      <c r="BH44" s="161"/>
      <c r="BI44" s="160">
        <v>106177.7</v>
      </c>
      <c r="BJ44" s="43">
        <f>BK44+BL44+BM44+BN44</f>
        <v>106179.9</v>
      </c>
      <c r="BK44" s="38"/>
      <c r="BL44" s="38"/>
      <c r="BM44" s="38"/>
      <c r="BN44" s="43">
        <v>106179.9</v>
      </c>
      <c r="BO44" s="43">
        <f t="shared" si="46"/>
        <v>106179.9</v>
      </c>
      <c r="BP44" s="43">
        <f>BK44</f>
        <v>0</v>
      </c>
      <c r="BQ44" s="43">
        <f t="shared" si="48"/>
        <v>0</v>
      </c>
      <c r="BR44" s="43">
        <f t="shared" ref="BR44" si="52">SUM(BR45:BR55)</f>
        <v>0</v>
      </c>
      <c r="BS44" s="43">
        <f>BN44</f>
        <v>106179.9</v>
      </c>
      <c r="BU44" s="116"/>
    </row>
    <row r="45" spans="2:73" ht="181.5" customHeight="1" x14ac:dyDescent="0.25">
      <c r="B45" s="16" t="s">
        <v>143</v>
      </c>
      <c r="C45" s="22" t="s">
        <v>191</v>
      </c>
      <c r="D45" s="226" t="s">
        <v>285</v>
      </c>
      <c r="E45" s="227"/>
      <c r="F45" s="224"/>
      <c r="G45" s="225"/>
      <c r="H45" s="33" t="s">
        <v>320</v>
      </c>
      <c r="I45" s="33" t="s">
        <v>341</v>
      </c>
      <c r="J45" s="27" t="s">
        <v>219</v>
      </c>
      <c r="K45" s="34" t="s">
        <v>284</v>
      </c>
      <c r="L45" s="43">
        <f t="shared" ref="L45:M54" si="53">N45+P45+R45+T45</f>
        <v>223787.90000000002</v>
      </c>
      <c r="M45" s="43">
        <f t="shared" ref="M45:M53" si="54">O45+Q45+S45+U45</f>
        <v>221817.9</v>
      </c>
      <c r="N45" s="45"/>
      <c r="O45" s="45"/>
      <c r="P45" s="94"/>
      <c r="Q45" s="94"/>
      <c r="R45" s="45"/>
      <c r="S45" s="45"/>
      <c r="T45" s="94">
        <f>223605.1-15.3+198.1</f>
        <v>223787.90000000002</v>
      </c>
      <c r="U45" s="94">
        <v>221817.9</v>
      </c>
      <c r="V45" s="7">
        <f t="shared" ref="V45:V54" si="55">W45+X45+Y45+Z45</f>
        <v>233206.6</v>
      </c>
      <c r="W45" s="137"/>
      <c r="X45" s="7">
        <v>0</v>
      </c>
      <c r="Y45" s="137"/>
      <c r="Z45" s="7">
        <v>233206.6</v>
      </c>
      <c r="AA45" s="29">
        <f t="shared" ref="AA45:AA54" si="56">AB45+AC45+AD45+AE45</f>
        <v>244892.4</v>
      </c>
      <c r="AB45" s="26"/>
      <c r="AC45" s="26"/>
      <c r="AD45" s="26"/>
      <c r="AE45" s="29">
        <v>244892.4</v>
      </c>
      <c r="AF45" s="94">
        <f t="shared" ref="AF45:AF54" si="57">AG45+AH45+AI45+AJ45</f>
        <v>244892.5</v>
      </c>
      <c r="AG45" s="130"/>
      <c r="AH45" s="130"/>
      <c r="AI45" s="130"/>
      <c r="AJ45" s="95">
        <v>244892.5</v>
      </c>
      <c r="AK45" s="94">
        <f t="shared" si="51"/>
        <v>244892.5</v>
      </c>
      <c r="AL45" s="94">
        <f t="shared" si="33"/>
        <v>0</v>
      </c>
      <c r="AM45" s="94">
        <f t="shared" si="33"/>
        <v>0</v>
      </c>
      <c r="AN45" s="94">
        <f t="shared" si="33"/>
        <v>0</v>
      </c>
      <c r="AO45" s="94">
        <f t="shared" si="33"/>
        <v>244892.5</v>
      </c>
      <c r="AP45" s="95">
        <f t="shared" ref="AP45:AQ54" si="58">AR45+AT45+AV45+AX45</f>
        <v>223803.2</v>
      </c>
      <c r="AQ45" s="95">
        <f t="shared" ref="AQ45:AQ53" si="59">AS45+AU45+AW45+AY45</f>
        <v>221817.9</v>
      </c>
      <c r="AR45" s="45"/>
      <c r="AS45" s="45"/>
      <c r="AT45" s="94"/>
      <c r="AU45" s="94"/>
      <c r="AV45" s="45"/>
      <c r="AW45" s="45"/>
      <c r="AX45" s="94">
        <f>223605.1+198.1</f>
        <v>223803.2</v>
      </c>
      <c r="AY45" s="94">
        <v>221817.9</v>
      </c>
      <c r="AZ45" s="92">
        <f t="shared" ref="AZ45:AZ53" si="60">BA45+BB45+BC45+BD45</f>
        <v>233206.6</v>
      </c>
      <c r="BA45" s="165"/>
      <c r="BB45" s="92"/>
      <c r="BC45" s="165"/>
      <c r="BD45" s="92">
        <v>233206.6</v>
      </c>
      <c r="BE45" s="160">
        <f t="shared" ref="BE45:BE53" si="61">BF45+BG45+BH45+BI45</f>
        <v>244892.4</v>
      </c>
      <c r="BF45" s="161"/>
      <c r="BG45" s="161"/>
      <c r="BH45" s="161"/>
      <c r="BI45" s="160">
        <v>244892.4</v>
      </c>
      <c r="BJ45" s="43">
        <f t="shared" ref="BJ45:BJ53" si="62">BK45+BL45+BM45+BN45</f>
        <v>244892.5</v>
      </c>
      <c r="BK45" s="38"/>
      <c r="BL45" s="38"/>
      <c r="BM45" s="38"/>
      <c r="BN45" s="43">
        <v>244892.5</v>
      </c>
      <c r="BO45" s="43">
        <f t="shared" si="46"/>
        <v>244892.5</v>
      </c>
      <c r="BP45" s="38">
        <f>BK45</f>
        <v>0</v>
      </c>
      <c r="BQ45" s="43">
        <f t="shared" si="48"/>
        <v>0</v>
      </c>
      <c r="BR45" s="43">
        <f t="shared" ref="BR45" si="63">SUM(BR46:BR56)</f>
        <v>0</v>
      </c>
      <c r="BS45" s="43">
        <f t="shared" si="49"/>
        <v>244892.5</v>
      </c>
      <c r="BU45" s="116"/>
    </row>
    <row r="46" spans="2:73" ht="108" x14ac:dyDescent="0.25">
      <c r="B46" s="16" t="s">
        <v>344</v>
      </c>
      <c r="C46" s="22" t="s">
        <v>192</v>
      </c>
      <c r="D46" s="214" t="s">
        <v>319</v>
      </c>
      <c r="E46" s="215"/>
      <c r="F46" s="214"/>
      <c r="G46" s="215"/>
      <c r="H46" s="33" t="s">
        <v>321</v>
      </c>
      <c r="I46" s="33" t="s">
        <v>287</v>
      </c>
      <c r="J46" s="27" t="s">
        <v>232</v>
      </c>
      <c r="K46" s="34" t="s">
        <v>98</v>
      </c>
      <c r="L46" s="43">
        <f t="shared" si="53"/>
        <v>0</v>
      </c>
      <c r="M46" s="43">
        <f t="shared" si="54"/>
        <v>0</v>
      </c>
      <c r="N46" s="45"/>
      <c r="O46" s="45"/>
      <c r="P46" s="45"/>
      <c r="Q46" s="45"/>
      <c r="R46" s="45"/>
      <c r="S46" s="45"/>
      <c r="T46" s="94"/>
      <c r="U46" s="94"/>
      <c r="V46" s="7">
        <f t="shared" si="55"/>
        <v>0</v>
      </c>
      <c r="W46" s="137"/>
      <c r="X46" s="137"/>
      <c r="Y46" s="137"/>
      <c r="Z46" s="7">
        <v>0</v>
      </c>
      <c r="AA46" s="29">
        <f t="shared" si="56"/>
        <v>46750</v>
      </c>
      <c r="AB46" s="26"/>
      <c r="AC46" s="26"/>
      <c r="AD46" s="26"/>
      <c r="AE46" s="29">
        <v>46750</v>
      </c>
      <c r="AF46" s="94">
        <f t="shared" si="57"/>
        <v>0</v>
      </c>
      <c r="AG46" s="130"/>
      <c r="AH46" s="130"/>
      <c r="AI46" s="130"/>
      <c r="AJ46" s="130"/>
      <c r="AK46" s="94">
        <f t="shared" si="51"/>
        <v>0</v>
      </c>
      <c r="AL46" s="94">
        <f t="shared" si="33"/>
        <v>0</v>
      </c>
      <c r="AM46" s="94">
        <f t="shared" si="33"/>
        <v>0</v>
      </c>
      <c r="AN46" s="94">
        <f t="shared" si="33"/>
        <v>0</v>
      </c>
      <c r="AO46" s="94">
        <f t="shared" si="33"/>
        <v>0</v>
      </c>
      <c r="AP46" s="95">
        <f t="shared" si="58"/>
        <v>0</v>
      </c>
      <c r="AQ46" s="95">
        <f t="shared" si="59"/>
        <v>0</v>
      </c>
      <c r="AR46" s="45"/>
      <c r="AS46" s="45"/>
      <c r="AT46" s="45"/>
      <c r="AU46" s="45"/>
      <c r="AV46" s="45"/>
      <c r="AW46" s="45"/>
      <c r="AX46" s="94"/>
      <c r="AY46" s="94"/>
      <c r="AZ46" s="92"/>
      <c r="BA46" s="165"/>
      <c r="BB46" s="165"/>
      <c r="BC46" s="165"/>
      <c r="BD46" s="92"/>
      <c r="BE46" s="160">
        <f t="shared" si="61"/>
        <v>46750</v>
      </c>
      <c r="BF46" s="161"/>
      <c r="BG46" s="161"/>
      <c r="BH46" s="161"/>
      <c r="BI46" s="160">
        <v>46750</v>
      </c>
      <c r="BJ46" s="43"/>
      <c r="BK46" s="38"/>
      <c r="BL46" s="38"/>
      <c r="BM46" s="38"/>
      <c r="BN46" s="38"/>
      <c r="BO46" s="43"/>
      <c r="BP46" s="38"/>
      <c r="BQ46" s="43"/>
      <c r="BR46" s="43"/>
      <c r="BS46" s="43"/>
      <c r="BU46" s="116"/>
    </row>
    <row r="47" spans="2:73" ht="108" x14ac:dyDescent="0.25">
      <c r="B47" s="16" t="s">
        <v>144</v>
      </c>
      <c r="C47" s="22" t="s">
        <v>193</v>
      </c>
      <c r="D47" s="214" t="s">
        <v>319</v>
      </c>
      <c r="E47" s="215"/>
      <c r="F47" s="214"/>
      <c r="G47" s="215"/>
      <c r="H47" s="33" t="s">
        <v>321</v>
      </c>
      <c r="I47" s="33" t="s">
        <v>287</v>
      </c>
      <c r="J47" s="27" t="s">
        <v>233</v>
      </c>
      <c r="K47" s="34" t="s">
        <v>98</v>
      </c>
      <c r="L47" s="43">
        <f t="shared" si="53"/>
        <v>0</v>
      </c>
      <c r="M47" s="43">
        <f t="shared" si="54"/>
        <v>0</v>
      </c>
      <c r="N47" s="45"/>
      <c r="O47" s="45"/>
      <c r="P47" s="45"/>
      <c r="Q47" s="45"/>
      <c r="R47" s="45"/>
      <c r="S47" s="45"/>
      <c r="T47" s="45"/>
      <c r="U47" s="45"/>
      <c r="V47" s="7">
        <f t="shared" si="55"/>
        <v>0</v>
      </c>
      <c r="W47" s="137"/>
      <c r="X47" s="137"/>
      <c r="Y47" s="137"/>
      <c r="Z47" s="7">
        <v>0</v>
      </c>
      <c r="AA47" s="29">
        <f t="shared" si="56"/>
        <v>0</v>
      </c>
      <c r="AB47" s="26"/>
      <c r="AC47" s="26"/>
      <c r="AD47" s="26"/>
      <c r="AE47" s="26"/>
      <c r="AF47" s="94">
        <f t="shared" si="57"/>
        <v>0</v>
      </c>
      <c r="AG47" s="130"/>
      <c r="AH47" s="130"/>
      <c r="AI47" s="130"/>
      <c r="AJ47" s="130"/>
      <c r="AK47" s="94">
        <f t="shared" si="51"/>
        <v>0</v>
      </c>
      <c r="AL47" s="94">
        <f t="shared" si="33"/>
        <v>0</v>
      </c>
      <c r="AM47" s="94">
        <f t="shared" si="33"/>
        <v>0</v>
      </c>
      <c r="AN47" s="94">
        <f t="shared" si="33"/>
        <v>0</v>
      </c>
      <c r="AO47" s="94">
        <f t="shared" si="33"/>
        <v>0</v>
      </c>
      <c r="AP47" s="95">
        <f t="shared" si="58"/>
        <v>0</v>
      </c>
      <c r="AQ47" s="95">
        <f t="shared" si="59"/>
        <v>0</v>
      </c>
      <c r="AR47" s="45"/>
      <c r="AS47" s="45"/>
      <c r="AT47" s="45"/>
      <c r="AU47" s="45"/>
      <c r="AV47" s="45"/>
      <c r="AW47" s="45"/>
      <c r="AX47" s="45"/>
      <c r="AY47" s="45"/>
      <c r="AZ47" s="92">
        <f t="shared" si="60"/>
        <v>0</v>
      </c>
      <c r="BA47" s="165"/>
      <c r="BB47" s="165"/>
      <c r="BC47" s="165"/>
      <c r="BD47" s="92"/>
      <c r="BE47" s="160">
        <f t="shared" si="61"/>
        <v>0</v>
      </c>
      <c r="BF47" s="161"/>
      <c r="BG47" s="161"/>
      <c r="BH47" s="161"/>
      <c r="BI47" s="161"/>
      <c r="BJ47" s="43">
        <f t="shared" si="62"/>
        <v>0</v>
      </c>
      <c r="BK47" s="38"/>
      <c r="BL47" s="38"/>
      <c r="BM47" s="38"/>
      <c r="BN47" s="38"/>
      <c r="BO47" s="43">
        <f t="shared" si="46"/>
        <v>0</v>
      </c>
      <c r="BP47" s="38">
        <f t="shared" ref="BP47:BP83" si="64">BK47</f>
        <v>0</v>
      </c>
      <c r="BQ47" s="43">
        <f t="shared" si="48"/>
        <v>0</v>
      </c>
      <c r="BR47" s="43">
        <f t="shared" ref="BR47" si="65">SUM(BR48:BR58)</f>
        <v>0</v>
      </c>
      <c r="BS47" s="43">
        <f t="shared" si="49"/>
        <v>0</v>
      </c>
      <c r="BU47" s="116"/>
    </row>
    <row r="48" spans="2:73" ht="108" customHeight="1" x14ac:dyDescent="0.25">
      <c r="B48" s="16" t="s">
        <v>145</v>
      </c>
      <c r="C48" s="22" t="s">
        <v>194</v>
      </c>
      <c r="D48" s="214" t="s">
        <v>293</v>
      </c>
      <c r="E48" s="215"/>
      <c r="F48" s="214"/>
      <c r="G48" s="215"/>
      <c r="H48" s="33"/>
      <c r="I48" s="33" t="s">
        <v>288</v>
      </c>
      <c r="J48" s="27" t="s">
        <v>219</v>
      </c>
      <c r="K48" s="34" t="s">
        <v>289</v>
      </c>
      <c r="L48" s="43">
        <f t="shared" si="53"/>
        <v>63642.8</v>
      </c>
      <c r="M48" s="43">
        <f t="shared" si="54"/>
        <v>63052.7</v>
      </c>
      <c r="N48" s="45"/>
      <c r="O48" s="45"/>
      <c r="P48" s="94"/>
      <c r="Q48" s="94"/>
      <c r="R48" s="45"/>
      <c r="S48" s="45"/>
      <c r="T48" s="94">
        <v>63642.8</v>
      </c>
      <c r="U48" s="94">
        <v>63052.7</v>
      </c>
      <c r="V48" s="7">
        <f t="shared" si="55"/>
        <v>70344.600000000006</v>
      </c>
      <c r="W48" s="137"/>
      <c r="X48" s="7">
        <v>0</v>
      </c>
      <c r="Y48" s="137"/>
      <c r="Z48" s="7">
        <v>70344.600000000006</v>
      </c>
      <c r="AA48" s="29">
        <f t="shared" si="56"/>
        <v>61416.6</v>
      </c>
      <c r="AB48" s="26"/>
      <c r="AC48" s="26"/>
      <c r="AD48" s="26"/>
      <c r="AE48" s="29">
        <v>61416.6</v>
      </c>
      <c r="AF48" s="94">
        <f t="shared" si="57"/>
        <v>61416.6</v>
      </c>
      <c r="AG48" s="130"/>
      <c r="AH48" s="130"/>
      <c r="AI48" s="130"/>
      <c r="AJ48" s="95">
        <v>61416.6</v>
      </c>
      <c r="AK48" s="94">
        <f t="shared" si="51"/>
        <v>61416.6</v>
      </c>
      <c r="AL48" s="94">
        <f t="shared" si="33"/>
        <v>0</v>
      </c>
      <c r="AM48" s="94">
        <f t="shared" si="33"/>
        <v>0</v>
      </c>
      <c r="AN48" s="94">
        <f t="shared" si="33"/>
        <v>0</v>
      </c>
      <c r="AO48" s="94">
        <f t="shared" si="33"/>
        <v>61416.6</v>
      </c>
      <c r="AP48" s="95">
        <f t="shared" si="58"/>
        <v>63365.599999999999</v>
      </c>
      <c r="AQ48" s="95">
        <f t="shared" si="59"/>
        <v>62775.5</v>
      </c>
      <c r="AR48" s="45"/>
      <c r="AS48" s="45"/>
      <c r="AT48" s="94"/>
      <c r="AU48" s="94"/>
      <c r="AV48" s="45"/>
      <c r="AW48" s="45"/>
      <c r="AX48" s="94">
        <v>63365.599999999999</v>
      </c>
      <c r="AY48" s="94">
        <v>62775.5</v>
      </c>
      <c r="AZ48" s="92">
        <f t="shared" si="60"/>
        <v>69988.899999999994</v>
      </c>
      <c r="BA48" s="165"/>
      <c r="BB48" s="92"/>
      <c r="BC48" s="165"/>
      <c r="BD48" s="92">
        <v>69988.899999999994</v>
      </c>
      <c r="BE48" s="160">
        <f t="shared" si="61"/>
        <v>61319.199999999997</v>
      </c>
      <c r="BF48" s="161"/>
      <c r="BG48" s="161"/>
      <c r="BH48" s="161"/>
      <c r="BI48" s="160">
        <v>61319.199999999997</v>
      </c>
      <c r="BJ48" s="43">
        <f t="shared" si="62"/>
        <v>61319.199999999997</v>
      </c>
      <c r="BK48" s="38"/>
      <c r="BL48" s="38"/>
      <c r="BM48" s="38"/>
      <c r="BN48" s="43">
        <v>61319.199999999997</v>
      </c>
      <c r="BO48" s="43">
        <f t="shared" si="46"/>
        <v>61319.199999999997</v>
      </c>
      <c r="BP48" s="38">
        <f t="shared" si="64"/>
        <v>0</v>
      </c>
      <c r="BQ48" s="43">
        <f t="shared" si="48"/>
        <v>0</v>
      </c>
      <c r="BR48" s="43">
        <f t="shared" ref="BR48" si="66">SUM(BR49:BR59)</f>
        <v>0</v>
      </c>
      <c r="BS48" s="43">
        <f t="shared" si="49"/>
        <v>61319.199999999997</v>
      </c>
      <c r="BU48" s="116"/>
    </row>
    <row r="49" spans="2:73" ht="55.5" customHeight="1" x14ac:dyDescent="0.25">
      <c r="B49" s="16" t="s">
        <v>146</v>
      </c>
      <c r="C49" s="22" t="s">
        <v>195</v>
      </c>
      <c r="D49" s="214" t="s">
        <v>323</v>
      </c>
      <c r="E49" s="215"/>
      <c r="F49" s="214"/>
      <c r="G49" s="215"/>
      <c r="H49" s="33"/>
      <c r="I49" s="33" t="s">
        <v>322</v>
      </c>
      <c r="J49" s="27" t="s">
        <v>225</v>
      </c>
      <c r="K49" s="34" t="s">
        <v>307</v>
      </c>
      <c r="L49" s="43">
        <f t="shared" si="53"/>
        <v>0</v>
      </c>
      <c r="M49" s="43">
        <f t="shared" si="54"/>
        <v>0</v>
      </c>
      <c r="N49" s="45"/>
      <c r="O49" s="45"/>
      <c r="P49" s="45"/>
      <c r="Q49" s="45"/>
      <c r="R49" s="45"/>
      <c r="S49" s="45"/>
      <c r="T49" s="94"/>
      <c r="U49" s="94"/>
      <c r="V49" s="7">
        <f t="shared" si="55"/>
        <v>0</v>
      </c>
      <c r="W49" s="142"/>
      <c r="X49" s="142"/>
      <c r="Y49" s="142"/>
      <c r="Z49" s="142">
        <v>0</v>
      </c>
      <c r="AA49" s="119">
        <f t="shared" si="56"/>
        <v>0</v>
      </c>
      <c r="AB49" s="119"/>
      <c r="AC49" s="119"/>
      <c r="AD49" s="119"/>
      <c r="AE49" s="119"/>
      <c r="AF49" s="97">
        <f t="shared" si="57"/>
        <v>0</v>
      </c>
      <c r="AG49" s="131"/>
      <c r="AH49" s="131"/>
      <c r="AI49" s="131"/>
      <c r="AJ49" s="131"/>
      <c r="AK49" s="94">
        <f t="shared" si="51"/>
        <v>0</v>
      </c>
      <c r="AL49" s="94">
        <f t="shared" si="33"/>
        <v>0</v>
      </c>
      <c r="AM49" s="94">
        <f t="shared" si="33"/>
        <v>0</v>
      </c>
      <c r="AN49" s="94">
        <f t="shared" si="33"/>
        <v>0</v>
      </c>
      <c r="AO49" s="94">
        <f t="shared" si="33"/>
        <v>0</v>
      </c>
      <c r="AP49" s="95">
        <f t="shared" si="58"/>
        <v>0</v>
      </c>
      <c r="AQ49" s="95">
        <f t="shared" si="59"/>
        <v>0</v>
      </c>
      <c r="AR49" s="45"/>
      <c r="AS49" s="45"/>
      <c r="AT49" s="45"/>
      <c r="AU49" s="45"/>
      <c r="AV49" s="45"/>
      <c r="AW49" s="45"/>
      <c r="AX49" s="94"/>
      <c r="AY49" s="94"/>
      <c r="AZ49" s="168">
        <f t="shared" si="60"/>
        <v>0</v>
      </c>
      <c r="BA49" s="168"/>
      <c r="BB49" s="168"/>
      <c r="BC49" s="168"/>
      <c r="BD49" s="168"/>
      <c r="BE49" s="160">
        <f t="shared" si="61"/>
        <v>0</v>
      </c>
      <c r="BF49" s="161"/>
      <c r="BG49" s="161"/>
      <c r="BH49" s="161"/>
      <c r="BI49" s="161"/>
      <c r="BJ49" s="43">
        <f t="shared" si="62"/>
        <v>0</v>
      </c>
      <c r="BK49" s="38"/>
      <c r="BL49" s="38"/>
      <c r="BM49" s="38"/>
      <c r="BN49" s="38"/>
      <c r="BO49" s="43">
        <f t="shared" si="46"/>
        <v>0</v>
      </c>
      <c r="BP49" s="38">
        <f t="shared" si="64"/>
        <v>0</v>
      </c>
      <c r="BQ49" s="43">
        <f t="shared" si="48"/>
        <v>0</v>
      </c>
      <c r="BR49" s="43">
        <f t="shared" ref="BR49" si="67">SUM(BR50:BR60)</f>
        <v>0</v>
      </c>
      <c r="BS49" s="43">
        <f t="shared" si="49"/>
        <v>0</v>
      </c>
      <c r="BU49" s="116"/>
    </row>
    <row r="50" spans="2:73" ht="84" customHeight="1" x14ac:dyDescent="0.25">
      <c r="B50" s="16" t="s">
        <v>147</v>
      </c>
      <c r="C50" s="22" t="s">
        <v>196</v>
      </c>
      <c r="D50" s="214" t="s">
        <v>294</v>
      </c>
      <c r="E50" s="215"/>
      <c r="F50" s="214"/>
      <c r="G50" s="215"/>
      <c r="H50" s="33"/>
      <c r="I50" s="33" t="s">
        <v>290</v>
      </c>
      <c r="J50" s="27" t="s">
        <v>219</v>
      </c>
      <c r="K50" s="34" t="s">
        <v>191</v>
      </c>
      <c r="L50" s="43">
        <f t="shared" si="53"/>
        <v>29370.5</v>
      </c>
      <c r="M50" s="43">
        <f t="shared" si="54"/>
        <v>29342</v>
      </c>
      <c r="N50" s="45"/>
      <c r="O50" s="45"/>
      <c r="P50" s="94"/>
      <c r="Q50" s="94"/>
      <c r="R50" s="45"/>
      <c r="S50" s="45"/>
      <c r="T50" s="94">
        <v>29370.5</v>
      </c>
      <c r="U50" s="94">
        <v>29342</v>
      </c>
      <c r="V50" s="7">
        <f t="shared" si="55"/>
        <v>34653.1</v>
      </c>
      <c r="W50" s="137"/>
      <c r="X50" s="7">
        <v>0</v>
      </c>
      <c r="Y50" s="137"/>
      <c r="Z50" s="7">
        <v>34653.1</v>
      </c>
      <c r="AA50" s="29">
        <f t="shared" si="56"/>
        <v>28567</v>
      </c>
      <c r="AB50" s="26"/>
      <c r="AC50" s="26"/>
      <c r="AD50" s="26"/>
      <c r="AE50" s="29">
        <v>28567</v>
      </c>
      <c r="AF50" s="94">
        <f t="shared" si="57"/>
        <v>28567</v>
      </c>
      <c r="AG50" s="130"/>
      <c r="AH50" s="130"/>
      <c r="AI50" s="130"/>
      <c r="AJ50" s="95">
        <v>28567</v>
      </c>
      <c r="AK50" s="94">
        <f t="shared" si="51"/>
        <v>28567</v>
      </c>
      <c r="AL50" s="94">
        <f t="shared" si="33"/>
        <v>0</v>
      </c>
      <c r="AM50" s="94">
        <f t="shared" si="33"/>
        <v>0</v>
      </c>
      <c r="AN50" s="94">
        <f t="shared" si="33"/>
        <v>0</v>
      </c>
      <c r="AO50" s="94">
        <f>AJ50</f>
        <v>28567</v>
      </c>
      <c r="AP50" s="95">
        <f t="shared" si="58"/>
        <v>29125.200000000001</v>
      </c>
      <c r="AQ50" s="95">
        <f t="shared" si="59"/>
        <v>29096.7</v>
      </c>
      <c r="AR50" s="45"/>
      <c r="AS50" s="45"/>
      <c r="AT50" s="94"/>
      <c r="AU50" s="94"/>
      <c r="AV50" s="45"/>
      <c r="AW50" s="45"/>
      <c r="AX50" s="94">
        <v>29125.200000000001</v>
      </c>
      <c r="AY50" s="94">
        <v>29096.7</v>
      </c>
      <c r="AZ50" s="92">
        <f t="shared" si="60"/>
        <v>33248.1</v>
      </c>
      <c r="BA50" s="165"/>
      <c r="BB50" s="92"/>
      <c r="BC50" s="165"/>
      <c r="BD50" s="92">
        <v>33248.1</v>
      </c>
      <c r="BE50" s="160">
        <f t="shared" si="61"/>
        <v>28117</v>
      </c>
      <c r="BF50" s="161"/>
      <c r="BG50" s="161"/>
      <c r="BH50" s="161"/>
      <c r="BI50" s="160">
        <v>28117</v>
      </c>
      <c r="BJ50" s="43">
        <f t="shared" si="62"/>
        <v>28117</v>
      </c>
      <c r="BK50" s="38"/>
      <c r="BL50" s="38"/>
      <c r="BM50" s="38"/>
      <c r="BN50" s="43">
        <v>28117</v>
      </c>
      <c r="BO50" s="43">
        <f>BP50+BQ50+BR50+BS50</f>
        <v>28117</v>
      </c>
      <c r="BP50" s="38">
        <f t="shared" si="64"/>
        <v>0</v>
      </c>
      <c r="BQ50" s="43">
        <f t="shared" si="48"/>
        <v>0</v>
      </c>
      <c r="BR50" s="43">
        <f t="shared" ref="BR50" si="68">SUM(BR51:BR61)</f>
        <v>0</v>
      </c>
      <c r="BS50" s="43">
        <f>BN50</f>
        <v>28117</v>
      </c>
      <c r="BU50" s="116"/>
    </row>
    <row r="51" spans="2:73" ht="125.25" customHeight="1" x14ac:dyDescent="0.25">
      <c r="B51" s="16" t="s">
        <v>148</v>
      </c>
      <c r="C51" s="22" t="s">
        <v>197</v>
      </c>
      <c r="D51" s="214"/>
      <c r="E51" s="215"/>
      <c r="F51" s="214"/>
      <c r="G51" s="215"/>
      <c r="H51" s="33"/>
      <c r="I51" s="33" t="s">
        <v>328</v>
      </c>
      <c r="J51" s="27" t="s">
        <v>219</v>
      </c>
      <c r="K51" s="34" t="s">
        <v>345</v>
      </c>
      <c r="L51" s="43">
        <f t="shared" si="53"/>
        <v>1819.7</v>
      </c>
      <c r="M51" s="43">
        <f t="shared" si="54"/>
        <v>1800.1</v>
      </c>
      <c r="N51" s="94"/>
      <c r="O51" s="94"/>
      <c r="P51" s="45">
        <v>13</v>
      </c>
      <c r="Q51" s="45">
        <v>13</v>
      </c>
      <c r="R51" s="45"/>
      <c r="S51" s="45"/>
      <c r="T51" s="94">
        <v>1806.7</v>
      </c>
      <c r="U51" s="94">
        <v>1787.1</v>
      </c>
      <c r="V51" s="7">
        <f t="shared" si="55"/>
        <v>2858</v>
      </c>
      <c r="W51" s="137"/>
      <c r="X51" s="137">
        <v>89</v>
      </c>
      <c r="Y51" s="137"/>
      <c r="Z51" s="7">
        <v>2769</v>
      </c>
      <c r="AA51" s="29">
        <f t="shared" si="56"/>
        <v>4055.9</v>
      </c>
      <c r="AB51" s="26"/>
      <c r="AC51" s="26"/>
      <c r="AD51" s="26"/>
      <c r="AE51" s="29">
        <v>4055.9</v>
      </c>
      <c r="AF51" s="94">
        <f t="shared" si="57"/>
        <v>4055.9</v>
      </c>
      <c r="AG51" s="130"/>
      <c r="AH51" s="130"/>
      <c r="AI51" s="130"/>
      <c r="AJ51" s="95">
        <v>4055.9</v>
      </c>
      <c r="AK51" s="94">
        <f t="shared" si="51"/>
        <v>4055.9</v>
      </c>
      <c r="AL51" s="94">
        <f t="shared" si="33"/>
        <v>0</v>
      </c>
      <c r="AM51" s="94">
        <f t="shared" si="33"/>
        <v>0</v>
      </c>
      <c r="AN51" s="94">
        <f t="shared" si="33"/>
        <v>0</v>
      </c>
      <c r="AO51" s="94">
        <f t="shared" si="33"/>
        <v>4055.9</v>
      </c>
      <c r="AP51" s="95">
        <f t="shared" si="58"/>
        <v>1819.7</v>
      </c>
      <c r="AQ51" s="95">
        <f t="shared" si="59"/>
        <v>1800.1</v>
      </c>
      <c r="AR51" s="94"/>
      <c r="AS51" s="94"/>
      <c r="AT51" s="45">
        <v>13</v>
      </c>
      <c r="AU51" s="45">
        <v>13</v>
      </c>
      <c r="AV51" s="45"/>
      <c r="AW51" s="45"/>
      <c r="AX51" s="94">
        <v>1806.7</v>
      </c>
      <c r="AY51" s="94">
        <v>1787.1</v>
      </c>
      <c r="AZ51" s="92">
        <f t="shared" si="60"/>
        <v>2858</v>
      </c>
      <c r="BA51" s="165"/>
      <c r="BB51" s="165">
        <v>89</v>
      </c>
      <c r="BC51" s="165"/>
      <c r="BD51" s="92">
        <v>2769</v>
      </c>
      <c r="BE51" s="160">
        <f t="shared" si="61"/>
        <v>4055.9</v>
      </c>
      <c r="BF51" s="161"/>
      <c r="BG51" s="161"/>
      <c r="BH51" s="161"/>
      <c r="BI51" s="160">
        <v>4055.9</v>
      </c>
      <c r="BJ51" s="43">
        <f t="shared" si="62"/>
        <v>4055.9</v>
      </c>
      <c r="BK51" s="38"/>
      <c r="BL51" s="38"/>
      <c r="BM51" s="38"/>
      <c r="BN51" s="43">
        <v>4055.9</v>
      </c>
      <c r="BO51" s="43">
        <f t="shared" si="46"/>
        <v>4055.9</v>
      </c>
      <c r="BP51" s="38">
        <f t="shared" si="64"/>
        <v>0</v>
      </c>
      <c r="BQ51" s="43">
        <f t="shared" si="48"/>
        <v>0</v>
      </c>
      <c r="BR51" s="43">
        <f t="shared" ref="BR51" si="69">SUM(BR52:BR62)</f>
        <v>0</v>
      </c>
      <c r="BS51" s="43">
        <f t="shared" si="49"/>
        <v>4055.9</v>
      </c>
      <c r="BU51" s="116"/>
    </row>
    <row r="52" spans="2:73" ht="88.5" customHeight="1" x14ac:dyDescent="0.25">
      <c r="B52" s="16" t="s">
        <v>149</v>
      </c>
      <c r="C52" s="22" t="s">
        <v>198</v>
      </c>
      <c r="D52" s="214"/>
      <c r="E52" s="215"/>
      <c r="F52" s="214"/>
      <c r="G52" s="215"/>
      <c r="H52" s="33"/>
      <c r="I52" s="33" t="s">
        <v>324</v>
      </c>
      <c r="J52" s="27" t="s">
        <v>234</v>
      </c>
      <c r="K52" s="34" t="s">
        <v>345</v>
      </c>
      <c r="L52" s="43">
        <f t="shared" si="53"/>
        <v>14177.5</v>
      </c>
      <c r="M52" s="43">
        <f t="shared" si="54"/>
        <v>14177.5</v>
      </c>
      <c r="N52" s="45"/>
      <c r="O52" s="45"/>
      <c r="P52" s="45"/>
      <c r="Q52" s="45"/>
      <c r="R52" s="45"/>
      <c r="S52" s="45"/>
      <c r="T52" s="94">
        <v>14177.5</v>
      </c>
      <c r="U52" s="94">
        <v>14177.5</v>
      </c>
      <c r="V52" s="7">
        <f t="shared" si="55"/>
        <v>9667.6</v>
      </c>
      <c r="W52" s="137"/>
      <c r="X52" s="137"/>
      <c r="Y52" s="137"/>
      <c r="Z52" s="7">
        <v>9667.6</v>
      </c>
      <c r="AA52" s="29">
        <f t="shared" si="56"/>
        <v>15485.4</v>
      </c>
      <c r="AB52" s="26"/>
      <c r="AC52" s="26"/>
      <c r="AD52" s="26"/>
      <c r="AE52" s="29">
        <v>15485.4</v>
      </c>
      <c r="AF52" s="94">
        <f t="shared" si="57"/>
        <v>17091.7</v>
      </c>
      <c r="AG52" s="130"/>
      <c r="AH52" s="130"/>
      <c r="AI52" s="130"/>
      <c r="AJ52" s="95">
        <v>17091.7</v>
      </c>
      <c r="AK52" s="94">
        <f t="shared" si="51"/>
        <v>17091.7</v>
      </c>
      <c r="AL52" s="94">
        <f t="shared" si="33"/>
        <v>0</v>
      </c>
      <c r="AM52" s="94">
        <f t="shared" si="33"/>
        <v>0</v>
      </c>
      <c r="AN52" s="94">
        <f t="shared" si="33"/>
        <v>0</v>
      </c>
      <c r="AO52" s="94">
        <f>AJ52</f>
        <v>17091.7</v>
      </c>
      <c r="AP52" s="95">
        <f t="shared" si="58"/>
        <v>14177.5</v>
      </c>
      <c r="AQ52" s="95">
        <f t="shared" si="59"/>
        <v>14177.5</v>
      </c>
      <c r="AR52" s="45"/>
      <c r="AS52" s="45"/>
      <c r="AT52" s="45"/>
      <c r="AU52" s="45"/>
      <c r="AV52" s="45"/>
      <c r="AW52" s="45"/>
      <c r="AX52" s="94">
        <v>14177.5</v>
      </c>
      <c r="AY52" s="94">
        <v>14177.5</v>
      </c>
      <c r="AZ52" s="92">
        <f t="shared" si="60"/>
        <v>9667.6</v>
      </c>
      <c r="BA52" s="165"/>
      <c r="BB52" s="165"/>
      <c r="BC52" s="165"/>
      <c r="BD52" s="92">
        <v>9667.6</v>
      </c>
      <c r="BE52" s="160">
        <f t="shared" si="61"/>
        <v>15485.4</v>
      </c>
      <c r="BF52" s="161"/>
      <c r="BG52" s="161"/>
      <c r="BH52" s="161"/>
      <c r="BI52" s="160">
        <v>15485.4</v>
      </c>
      <c r="BJ52" s="43">
        <f t="shared" si="62"/>
        <v>17091.7</v>
      </c>
      <c r="BK52" s="38"/>
      <c r="BL52" s="38"/>
      <c r="BM52" s="38"/>
      <c r="BN52" s="43">
        <v>17091.7</v>
      </c>
      <c r="BO52" s="43">
        <f t="shared" si="46"/>
        <v>17091.7</v>
      </c>
      <c r="BP52" s="38">
        <f t="shared" si="64"/>
        <v>0</v>
      </c>
      <c r="BQ52" s="43">
        <f t="shared" si="48"/>
        <v>0</v>
      </c>
      <c r="BR52" s="43">
        <f t="shared" ref="BR52" si="70">SUM(BR53:BR63)</f>
        <v>0</v>
      </c>
      <c r="BS52" s="43">
        <f>BN52</f>
        <v>17091.7</v>
      </c>
      <c r="BU52" s="116"/>
    </row>
    <row r="53" spans="2:73" ht="85.5" customHeight="1" x14ac:dyDescent="0.25">
      <c r="B53" s="16" t="s">
        <v>150</v>
      </c>
      <c r="C53" s="22" t="s">
        <v>199</v>
      </c>
      <c r="D53" s="214" t="s">
        <v>295</v>
      </c>
      <c r="E53" s="215"/>
      <c r="F53" s="214"/>
      <c r="G53" s="215"/>
      <c r="H53" s="33" t="s">
        <v>291</v>
      </c>
      <c r="I53" s="33" t="s">
        <v>292</v>
      </c>
      <c r="J53" s="27" t="s">
        <v>235</v>
      </c>
      <c r="K53" s="34" t="s">
        <v>90</v>
      </c>
      <c r="L53" s="43">
        <f t="shared" si="53"/>
        <v>2569.3000000000002</v>
      </c>
      <c r="M53" s="43">
        <f t="shared" si="54"/>
        <v>2569.3000000000002</v>
      </c>
      <c r="N53" s="45"/>
      <c r="O53" s="45"/>
      <c r="P53" s="45"/>
      <c r="Q53" s="45"/>
      <c r="R53" s="45"/>
      <c r="S53" s="45"/>
      <c r="T53" s="94">
        <v>2569.3000000000002</v>
      </c>
      <c r="U53" s="94">
        <v>2569.3000000000002</v>
      </c>
      <c r="V53" s="7">
        <f t="shared" si="55"/>
        <v>2887</v>
      </c>
      <c r="W53" s="137"/>
      <c r="X53" s="137"/>
      <c r="Y53" s="137"/>
      <c r="Z53" s="7">
        <v>2887</v>
      </c>
      <c r="AA53" s="29">
        <f t="shared" si="56"/>
        <v>3405.7</v>
      </c>
      <c r="AB53" s="26"/>
      <c r="AC53" s="26"/>
      <c r="AD53" s="26"/>
      <c r="AE53" s="29">
        <v>3405.7</v>
      </c>
      <c r="AF53" s="94">
        <f t="shared" si="57"/>
        <v>3405.7</v>
      </c>
      <c r="AG53" s="130"/>
      <c r="AH53" s="130"/>
      <c r="AI53" s="130"/>
      <c r="AJ53" s="95">
        <v>3405.7</v>
      </c>
      <c r="AK53" s="94">
        <f t="shared" si="51"/>
        <v>3405.7</v>
      </c>
      <c r="AL53" s="94">
        <f t="shared" si="39"/>
        <v>0</v>
      </c>
      <c r="AM53" s="94">
        <f t="shared" si="39"/>
        <v>0</v>
      </c>
      <c r="AN53" s="94">
        <f t="shared" si="39"/>
        <v>0</v>
      </c>
      <c r="AO53" s="94">
        <f t="shared" si="39"/>
        <v>3405.7</v>
      </c>
      <c r="AP53" s="95">
        <f t="shared" si="58"/>
        <v>2569.3000000000002</v>
      </c>
      <c r="AQ53" s="95">
        <f t="shared" si="59"/>
        <v>2569.3000000000002</v>
      </c>
      <c r="AR53" s="45"/>
      <c r="AS53" s="45"/>
      <c r="AT53" s="45"/>
      <c r="AU53" s="45"/>
      <c r="AV53" s="45"/>
      <c r="AW53" s="45"/>
      <c r="AX53" s="94">
        <v>2569.3000000000002</v>
      </c>
      <c r="AY53" s="94">
        <v>2569.3000000000002</v>
      </c>
      <c r="AZ53" s="92">
        <f t="shared" si="60"/>
        <v>2887</v>
      </c>
      <c r="BA53" s="165"/>
      <c r="BB53" s="165"/>
      <c r="BC53" s="165"/>
      <c r="BD53" s="92">
        <v>2887</v>
      </c>
      <c r="BE53" s="160">
        <f t="shared" si="61"/>
        <v>3405.7</v>
      </c>
      <c r="BF53" s="161"/>
      <c r="BG53" s="161"/>
      <c r="BH53" s="161"/>
      <c r="BI53" s="160">
        <v>3405.7</v>
      </c>
      <c r="BJ53" s="43">
        <f t="shared" si="62"/>
        <v>3405.7</v>
      </c>
      <c r="BK53" s="38"/>
      <c r="BL53" s="38"/>
      <c r="BM53" s="38"/>
      <c r="BN53" s="43">
        <v>3405.7</v>
      </c>
      <c r="BO53" s="43">
        <f t="shared" si="46"/>
        <v>3405.7</v>
      </c>
      <c r="BP53" s="38">
        <f t="shared" si="64"/>
        <v>0</v>
      </c>
      <c r="BQ53" s="43">
        <f t="shared" si="48"/>
        <v>0</v>
      </c>
      <c r="BR53" s="43">
        <f t="shared" ref="BR53" si="71">SUM(BR54:BR65)</f>
        <v>0</v>
      </c>
      <c r="BS53" s="43">
        <f t="shared" si="49"/>
        <v>3405.7</v>
      </c>
      <c r="BU53" s="116"/>
    </row>
    <row r="54" spans="2:73" s="59" customFormat="1" ht="156" customHeight="1" x14ac:dyDescent="0.25">
      <c r="B54" s="60" t="s">
        <v>347</v>
      </c>
      <c r="C54" s="62">
        <v>1224</v>
      </c>
      <c r="D54" s="57"/>
      <c r="E54" s="58"/>
      <c r="F54" s="57"/>
      <c r="G54" s="58"/>
      <c r="H54" s="33"/>
      <c r="I54" s="33" t="s">
        <v>350</v>
      </c>
      <c r="J54" s="61" t="s">
        <v>222</v>
      </c>
      <c r="K54" s="34" t="s">
        <v>348</v>
      </c>
      <c r="L54" s="43">
        <f t="shared" si="53"/>
        <v>16867.2</v>
      </c>
      <c r="M54" s="43">
        <f t="shared" si="53"/>
        <v>14906.3</v>
      </c>
      <c r="N54" s="98">
        <v>5442.3</v>
      </c>
      <c r="O54" s="98">
        <v>5264.2</v>
      </c>
      <c r="P54" s="98">
        <v>3848.3</v>
      </c>
      <c r="Q54" s="98">
        <v>2176.9</v>
      </c>
      <c r="R54" s="99"/>
      <c r="S54" s="99"/>
      <c r="T54" s="98">
        <v>7576.6</v>
      </c>
      <c r="U54" s="98">
        <v>7465.2</v>
      </c>
      <c r="V54" s="7">
        <f t="shared" si="55"/>
        <v>26208.5</v>
      </c>
      <c r="W54" s="143">
        <v>7557.8</v>
      </c>
      <c r="X54" s="143">
        <v>3394.2</v>
      </c>
      <c r="Y54" s="144"/>
      <c r="Z54" s="143">
        <v>15256.5</v>
      </c>
      <c r="AA54" s="29">
        <f t="shared" si="56"/>
        <v>11246.3</v>
      </c>
      <c r="AB54" s="151">
        <v>7984.9</v>
      </c>
      <c r="AC54" s="151">
        <v>3261.4</v>
      </c>
      <c r="AD54" s="152"/>
      <c r="AE54" s="151"/>
      <c r="AF54" s="94">
        <f t="shared" si="57"/>
        <v>11507.8</v>
      </c>
      <c r="AG54" s="132">
        <v>8170.5</v>
      </c>
      <c r="AH54" s="132">
        <v>3337.3</v>
      </c>
      <c r="AI54" s="133"/>
      <c r="AJ54" s="132"/>
      <c r="AK54" s="94">
        <f t="shared" si="51"/>
        <v>11507.8</v>
      </c>
      <c r="AL54" s="94">
        <f t="shared" si="39"/>
        <v>8170.5</v>
      </c>
      <c r="AM54" s="94">
        <f>AH54</f>
        <v>3337.3</v>
      </c>
      <c r="AN54" s="94">
        <f t="shared" si="39"/>
        <v>0</v>
      </c>
      <c r="AO54" s="94"/>
      <c r="AP54" s="95">
        <f t="shared" si="58"/>
        <v>16764.2</v>
      </c>
      <c r="AQ54" s="95">
        <f t="shared" si="58"/>
        <v>14906.3</v>
      </c>
      <c r="AR54" s="132">
        <v>5442.3</v>
      </c>
      <c r="AS54" s="132">
        <v>5264.2</v>
      </c>
      <c r="AT54" s="132">
        <v>3848.3</v>
      </c>
      <c r="AU54" s="132">
        <v>2176.9</v>
      </c>
      <c r="AV54" s="133"/>
      <c r="AW54" s="133"/>
      <c r="AX54" s="132">
        <v>7473.6</v>
      </c>
      <c r="AY54" s="132">
        <v>7465.2</v>
      </c>
      <c r="AZ54" s="169">
        <f>BA54+BB54+BC54+BD54</f>
        <v>26208.5</v>
      </c>
      <c r="BA54" s="169">
        <v>7557.8</v>
      </c>
      <c r="BB54" s="169">
        <v>3394.2</v>
      </c>
      <c r="BC54" s="170"/>
      <c r="BD54" s="169">
        <v>15256.5</v>
      </c>
      <c r="BE54" s="132">
        <f>BF54+BG54+BH54+BI54</f>
        <v>11246.3</v>
      </c>
      <c r="BF54" s="132">
        <v>7984.9</v>
      </c>
      <c r="BG54" s="132">
        <v>3261.4</v>
      </c>
      <c r="BH54" s="133"/>
      <c r="BI54" s="132"/>
      <c r="BJ54" s="117">
        <f>BK54+BL54+BM54+BN54</f>
        <v>11507.8</v>
      </c>
      <c r="BK54" s="117">
        <v>8170.5</v>
      </c>
      <c r="BL54" s="117">
        <v>3337.3</v>
      </c>
      <c r="BM54" s="118"/>
      <c r="BN54" s="117"/>
      <c r="BO54" s="43">
        <f t="shared" si="46"/>
        <v>11507.8</v>
      </c>
      <c r="BP54" s="38">
        <f t="shared" si="64"/>
        <v>8170.5</v>
      </c>
      <c r="BQ54" s="43">
        <f>AH54</f>
        <v>3337.3</v>
      </c>
      <c r="BR54" s="43">
        <f t="shared" ref="BR54" si="72">SUM(BR55:BR66)</f>
        <v>0</v>
      </c>
      <c r="BS54" s="43">
        <f>BN54</f>
        <v>0</v>
      </c>
      <c r="BT54" s="78"/>
      <c r="BU54" s="116"/>
    </row>
    <row r="55" spans="2:73" ht="67.5" x14ac:dyDescent="0.25">
      <c r="B55" s="16" t="s">
        <v>95</v>
      </c>
      <c r="C55" s="22" t="s">
        <v>96</v>
      </c>
      <c r="D55" s="214"/>
      <c r="E55" s="215"/>
      <c r="F55" s="214"/>
      <c r="G55" s="215"/>
      <c r="H55" s="33"/>
      <c r="I55" s="33"/>
      <c r="J55" s="27" t="s">
        <v>88</v>
      </c>
      <c r="K55" s="34"/>
      <c r="L55" s="43">
        <f>L56+L58</f>
        <v>16748.8</v>
      </c>
      <c r="M55" s="43">
        <f t="shared" ref="M55:BS55" si="73">M56+M58</f>
        <v>16643.3</v>
      </c>
      <c r="N55" s="95">
        <f t="shared" si="73"/>
        <v>0</v>
      </c>
      <c r="O55" s="95">
        <f t="shared" si="73"/>
        <v>0</v>
      </c>
      <c r="P55" s="95">
        <f t="shared" si="73"/>
        <v>0</v>
      </c>
      <c r="Q55" s="95">
        <f t="shared" si="73"/>
        <v>0</v>
      </c>
      <c r="R55" s="95">
        <f t="shared" si="73"/>
        <v>315</v>
      </c>
      <c r="S55" s="95">
        <f t="shared" si="73"/>
        <v>315</v>
      </c>
      <c r="T55" s="95">
        <f t="shared" si="73"/>
        <v>16433.8</v>
      </c>
      <c r="U55" s="95">
        <f t="shared" si="73"/>
        <v>16328.3</v>
      </c>
      <c r="V55" s="6">
        <f t="shared" si="73"/>
        <v>35488</v>
      </c>
      <c r="W55" s="6">
        <f t="shared" si="73"/>
        <v>0</v>
      </c>
      <c r="X55" s="6">
        <f t="shared" si="73"/>
        <v>0</v>
      </c>
      <c r="Y55" s="6">
        <f t="shared" si="73"/>
        <v>320</v>
      </c>
      <c r="Z55" s="6">
        <f t="shared" si="73"/>
        <v>35168</v>
      </c>
      <c r="AA55" s="43">
        <f t="shared" si="73"/>
        <v>19478.2</v>
      </c>
      <c r="AB55" s="43">
        <f t="shared" si="73"/>
        <v>0</v>
      </c>
      <c r="AC55" s="43">
        <f t="shared" si="73"/>
        <v>0</v>
      </c>
      <c r="AD55" s="43">
        <f t="shared" si="73"/>
        <v>0</v>
      </c>
      <c r="AE55" s="43">
        <f t="shared" si="73"/>
        <v>19478.2</v>
      </c>
      <c r="AF55" s="95">
        <f t="shared" si="73"/>
        <v>18578.2</v>
      </c>
      <c r="AG55" s="95">
        <f t="shared" si="73"/>
        <v>0</v>
      </c>
      <c r="AH55" s="95">
        <f t="shared" si="73"/>
        <v>0</v>
      </c>
      <c r="AI55" s="95">
        <f t="shared" si="73"/>
        <v>0</v>
      </c>
      <c r="AJ55" s="95">
        <f t="shared" si="73"/>
        <v>18578.2</v>
      </c>
      <c r="AK55" s="95">
        <f t="shared" si="73"/>
        <v>18578.2</v>
      </c>
      <c r="AL55" s="95">
        <f t="shared" si="73"/>
        <v>0</v>
      </c>
      <c r="AM55" s="95">
        <f t="shared" si="73"/>
        <v>0</v>
      </c>
      <c r="AN55" s="95">
        <f t="shared" si="73"/>
        <v>0</v>
      </c>
      <c r="AO55" s="95">
        <f t="shared" si="73"/>
        <v>18578.2</v>
      </c>
      <c r="AP55" s="95">
        <f t="shared" si="73"/>
        <v>16666.199999999997</v>
      </c>
      <c r="AQ55" s="95">
        <f t="shared" si="73"/>
        <v>16560.699999999997</v>
      </c>
      <c r="AR55" s="95">
        <f t="shared" si="73"/>
        <v>0</v>
      </c>
      <c r="AS55" s="95">
        <f t="shared" si="73"/>
        <v>0</v>
      </c>
      <c r="AT55" s="95">
        <f t="shared" si="73"/>
        <v>0</v>
      </c>
      <c r="AU55" s="95">
        <f t="shared" si="73"/>
        <v>0</v>
      </c>
      <c r="AV55" s="95">
        <f t="shared" si="73"/>
        <v>315</v>
      </c>
      <c r="AW55" s="95">
        <f t="shared" si="73"/>
        <v>315</v>
      </c>
      <c r="AX55" s="95">
        <f t="shared" si="73"/>
        <v>16351.199999999999</v>
      </c>
      <c r="AY55" s="95">
        <f t="shared" si="73"/>
        <v>16245.699999999999</v>
      </c>
      <c r="AZ55" s="92">
        <f t="shared" si="73"/>
        <v>34775.800000000003</v>
      </c>
      <c r="BA55" s="92">
        <f t="shared" si="73"/>
        <v>0</v>
      </c>
      <c r="BB55" s="92">
        <f t="shared" si="73"/>
        <v>0</v>
      </c>
      <c r="BC55" s="92">
        <f t="shared" si="73"/>
        <v>320</v>
      </c>
      <c r="BD55" s="92">
        <f>BD56+BD58</f>
        <v>34455.800000000003</v>
      </c>
      <c r="BE55" s="95">
        <f t="shared" si="73"/>
        <v>19253.2</v>
      </c>
      <c r="BF55" s="95">
        <f t="shared" si="73"/>
        <v>0</v>
      </c>
      <c r="BG55" s="95">
        <f t="shared" si="73"/>
        <v>0</v>
      </c>
      <c r="BH55" s="95">
        <f t="shared" si="73"/>
        <v>0</v>
      </c>
      <c r="BI55" s="95">
        <f t="shared" si="73"/>
        <v>19253.2</v>
      </c>
      <c r="BJ55" s="43">
        <f t="shared" si="73"/>
        <v>18353.2</v>
      </c>
      <c r="BK55" s="43">
        <f t="shared" si="73"/>
        <v>0</v>
      </c>
      <c r="BL55" s="43">
        <f t="shared" si="73"/>
        <v>0</v>
      </c>
      <c r="BM55" s="43">
        <f t="shared" si="73"/>
        <v>0</v>
      </c>
      <c r="BN55" s="43">
        <f t="shared" si="73"/>
        <v>18353.2</v>
      </c>
      <c r="BO55" s="43">
        <f t="shared" si="73"/>
        <v>18353.2</v>
      </c>
      <c r="BP55" s="43">
        <f t="shared" si="73"/>
        <v>0</v>
      </c>
      <c r="BQ55" s="43">
        <f t="shared" si="73"/>
        <v>0</v>
      </c>
      <c r="BR55" s="43">
        <f t="shared" si="73"/>
        <v>0</v>
      </c>
      <c r="BS55" s="43">
        <f t="shared" si="73"/>
        <v>18353.2</v>
      </c>
      <c r="BU55" s="116"/>
    </row>
    <row r="56" spans="2:73" ht="40.5" x14ac:dyDescent="0.25">
      <c r="B56" s="16" t="s">
        <v>97</v>
      </c>
      <c r="C56" s="22" t="s">
        <v>98</v>
      </c>
      <c r="D56" s="214"/>
      <c r="E56" s="215"/>
      <c r="F56" s="214"/>
      <c r="G56" s="215"/>
      <c r="H56" s="33"/>
      <c r="I56" s="33"/>
      <c r="J56" s="27" t="s">
        <v>88</v>
      </c>
      <c r="K56" s="34"/>
      <c r="L56" s="43">
        <f>L57</f>
        <v>6691.5</v>
      </c>
      <c r="M56" s="43">
        <f t="shared" ref="M56:BS56" si="74">M57</f>
        <v>6586</v>
      </c>
      <c r="N56" s="95">
        <f t="shared" si="74"/>
        <v>0</v>
      </c>
      <c r="O56" s="95">
        <f t="shared" si="74"/>
        <v>0</v>
      </c>
      <c r="P56" s="95">
        <f t="shared" si="74"/>
        <v>0</v>
      </c>
      <c r="Q56" s="95">
        <f t="shared" si="74"/>
        <v>0</v>
      </c>
      <c r="R56" s="95">
        <f t="shared" si="74"/>
        <v>0</v>
      </c>
      <c r="S56" s="95">
        <f t="shared" si="74"/>
        <v>0</v>
      </c>
      <c r="T56" s="95">
        <f t="shared" si="74"/>
        <v>6691.5</v>
      </c>
      <c r="U56" s="95">
        <f t="shared" si="74"/>
        <v>6586</v>
      </c>
      <c r="V56" s="6">
        <f t="shared" si="74"/>
        <v>8971.9</v>
      </c>
      <c r="W56" s="6">
        <f t="shared" si="74"/>
        <v>0</v>
      </c>
      <c r="X56" s="6">
        <f t="shared" si="74"/>
        <v>0</v>
      </c>
      <c r="Y56" s="6">
        <f t="shared" si="74"/>
        <v>0</v>
      </c>
      <c r="Z56" s="6">
        <f t="shared" si="74"/>
        <v>8971.9</v>
      </c>
      <c r="AA56" s="43">
        <f t="shared" si="74"/>
        <v>7057.1</v>
      </c>
      <c r="AB56" s="43">
        <f t="shared" si="74"/>
        <v>0</v>
      </c>
      <c r="AC56" s="43">
        <f t="shared" si="74"/>
        <v>0</v>
      </c>
      <c r="AD56" s="43">
        <f t="shared" si="74"/>
        <v>0</v>
      </c>
      <c r="AE56" s="43">
        <f t="shared" si="74"/>
        <v>7057.1</v>
      </c>
      <c r="AF56" s="95">
        <f t="shared" si="74"/>
        <v>7057.1</v>
      </c>
      <c r="AG56" s="95">
        <f t="shared" si="74"/>
        <v>0</v>
      </c>
      <c r="AH56" s="95">
        <f t="shared" si="74"/>
        <v>0</v>
      </c>
      <c r="AI56" s="95">
        <f t="shared" si="74"/>
        <v>0</v>
      </c>
      <c r="AJ56" s="95">
        <f t="shared" si="74"/>
        <v>7057.1</v>
      </c>
      <c r="AK56" s="95">
        <f t="shared" si="74"/>
        <v>7057.1</v>
      </c>
      <c r="AL56" s="95">
        <f t="shared" si="74"/>
        <v>0</v>
      </c>
      <c r="AM56" s="95">
        <f t="shared" si="74"/>
        <v>0</v>
      </c>
      <c r="AN56" s="95">
        <f t="shared" si="74"/>
        <v>0</v>
      </c>
      <c r="AO56" s="95">
        <f t="shared" si="74"/>
        <v>7057.1</v>
      </c>
      <c r="AP56" s="95">
        <f t="shared" si="74"/>
        <v>6608.9</v>
      </c>
      <c r="AQ56" s="95">
        <f t="shared" si="74"/>
        <v>6503.4</v>
      </c>
      <c r="AR56" s="95">
        <f t="shared" si="74"/>
        <v>0</v>
      </c>
      <c r="AS56" s="95">
        <f t="shared" si="74"/>
        <v>0</v>
      </c>
      <c r="AT56" s="95">
        <f t="shared" si="74"/>
        <v>0</v>
      </c>
      <c r="AU56" s="95">
        <f t="shared" si="74"/>
        <v>0</v>
      </c>
      <c r="AV56" s="95">
        <f t="shared" si="74"/>
        <v>0</v>
      </c>
      <c r="AW56" s="95">
        <f t="shared" si="74"/>
        <v>0</v>
      </c>
      <c r="AX56" s="95">
        <f t="shared" si="74"/>
        <v>6608.9</v>
      </c>
      <c r="AY56" s="95">
        <f t="shared" si="74"/>
        <v>6503.4</v>
      </c>
      <c r="AZ56" s="95">
        <f t="shared" si="74"/>
        <v>8259.7000000000007</v>
      </c>
      <c r="BA56" s="95">
        <f t="shared" si="74"/>
        <v>0</v>
      </c>
      <c r="BB56" s="95">
        <f t="shared" si="74"/>
        <v>0</v>
      </c>
      <c r="BC56" s="95">
        <f t="shared" si="74"/>
        <v>0</v>
      </c>
      <c r="BD56" s="95">
        <f t="shared" si="74"/>
        <v>8259.7000000000007</v>
      </c>
      <c r="BE56" s="95">
        <f t="shared" si="74"/>
        <v>6832.1</v>
      </c>
      <c r="BF56" s="95">
        <f t="shared" si="74"/>
        <v>0</v>
      </c>
      <c r="BG56" s="95">
        <f t="shared" si="74"/>
        <v>0</v>
      </c>
      <c r="BH56" s="95">
        <f t="shared" si="74"/>
        <v>0</v>
      </c>
      <c r="BI56" s="95">
        <f t="shared" si="74"/>
        <v>6832.1</v>
      </c>
      <c r="BJ56" s="43">
        <f t="shared" si="74"/>
        <v>6832.1</v>
      </c>
      <c r="BK56" s="43">
        <f t="shared" si="74"/>
        <v>0</v>
      </c>
      <c r="BL56" s="43">
        <f t="shared" si="74"/>
        <v>0</v>
      </c>
      <c r="BM56" s="43">
        <f t="shared" si="74"/>
        <v>0</v>
      </c>
      <c r="BN56" s="43">
        <f t="shared" si="74"/>
        <v>6832.1</v>
      </c>
      <c r="BO56" s="43">
        <f t="shared" si="74"/>
        <v>6832.1</v>
      </c>
      <c r="BP56" s="43">
        <f t="shared" si="74"/>
        <v>0</v>
      </c>
      <c r="BQ56" s="43">
        <f t="shared" si="74"/>
        <v>0</v>
      </c>
      <c r="BR56" s="43">
        <f t="shared" si="74"/>
        <v>0</v>
      </c>
      <c r="BS56" s="43">
        <f t="shared" si="74"/>
        <v>6832.1</v>
      </c>
      <c r="BU56" s="116"/>
    </row>
    <row r="57" spans="2:73" ht="93.75" customHeight="1" x14ac:dyDescent="0.25">
      <c r="B57" s="16" t="s">
        <v>151</v>
      </c>
      <c r="C57" s="22" t="s">
        <v>200</v>
      </c>
      <c r="D57" s="214" t="s">
        <v>325</v>
      </c>
      <c r="E57" s="215"/>
      <c r="F57" s="214"/>
      <c r="G57" s="215"/>
      <c r="H57" s="33"/>
      <c r="I57" s="33" t="s">
        <v>378</v>
      </c>
      <c r="J57" s="27" t="s">
        <v>236</v>
      </c>
      <c r="K57" s="34" t="s">
        <v>254</v>
      </c>
      <c r="L57" s="43">
        <f>N57+P57+R57+T57</f>
        <v>6691.5</v>
      </c>
      <c r="M57" s="43">
        <f>O57+Q57+S57+U57</f>
        <v>6586</v>
      </c>
      <c r="N57" s="45"/>
      <c r="O57" s="45"/>
      <c r="P57" s="94"/>
      <c r="Q57" s="94"/>
      <c r="R57" s="45"/>
      <c r="S57" s="45"/>
      <c r="T57" s="94">
        <v>6691.5</v>
      </c>
      <c r="U57" s="94">
        <v>6586</v>
      </c>
      <c r="V57" s="7">
        <f>W57+X57+Y57+Z57</f>
        <v>8971.9</v>
      </c>
      <c r="W57" s="137"/>
      <c r="X57" s="7"/>
      <c r="Y57" s="137"/>
      <c r="Z57" s="7">
        <v>8971.9</v>
      </c>
      <c r="AA57" s="29">
        <f>AB57+AC57+AD57+AE57</f>
        <v>7057.1</v>
      </c>
      <c r="AB57" s="26"/>
      <c r="AC57" s="26"/>
      <c r="AD57" s="26"/>
      <c r="AE57" s="29">
        <v>7057.1</v>
      </c>
      <c r="AF57" s="94">
        <f>AG57+AH57+AI57+AJ57</f>
        <v>7057.1</v>
      </c>
      <c r="AG57" s="130"/>
      <c r="AH57" s="130"/>
      <c r="AI57" s="130"/>
      <c r="AJ57" s="95">
        <v>7057.1</v>
      </c>
      <c r="AK57" s="94">
        <f t="shared" si="39"/>
        <v>7057.1</v>
      </c>
      <c r="AL57" s="94">
        <f t="shared" si="39"/>
        <v>0</v>
      </c>
      <c r="AM57" s="94">
        <f t="shared" si="39"/>
        <v>0</v>
      </c>
      <c r="AN57" s="94">
        <f t="shared" si="39"/>
        <v>0</v>
      </c>
      <c r="AO57" s="94">
        <f t="shared" si="39"/>
        <v>7057.1</v>
      </c>
      <c r="AP57" s="95">
        <f>AR57+AT57+AV57+AX57</f>
        <v>6608.9</v>
      </c>
      <c r="AQ57" s="95">
        <f>AS57+AU57+AW57+AY57</f>
        <v>6503.4</v>
      </c>
      <c r="AR57" s="45"/>
      <c r="AS57" s="45"/>
      <c r="AT57" s="94"/>
      <c r="AU57" s="94"/>
      <c r="AV57" s="45"/>
      <c r="AW57" s="45"/>
      <c r="AX57" s="94">
        <v>6608.9</v>
      </c>
      <c r="AY57" s="94">
        <v>6503.4</v>
      </c>
      <c r="AZ57" s="92">
        <f>BA57+BB57+BC57+BD57</f>
        <v>8259.7000000000007</v>
      </c>
      <c r="BA57" s="165"/>
      <c r="BB57" s="92"/>
      <c r="BC57" s="165"/>
      <c r="BD57" s="92">
        <v>8259.7000000000007</v>
      </c>
      <c r="BE57" s="160">
        <f>BF57+BG57+BH57+BI57</f>
        <v>6832.1</v>
      </c>
      <c r="BF57" s="161"/>
      <c r="BG57" s="161"/>
      <c r="BH57" s="161"/>
      <c r="BI57" s="160">
        <v>6832.1</v>
      </c>
      <c r="BJ57" s="43">
        <f>BK57+BL57+BM57+BN57</f>
        <v>6832.1</v>
      </c>
      <c r="BK57" s="38"/>
      <c r="BL57" s="38"/>
      <c r="BM57" s="38"/>
      <c r="BN57" s="43">
        <v>6832.1</v>
      </c>
      <c r="BO57" s="43">
        <f t="shared" si="46"/>
        <v>6832.1</v>
      </c>
      <c r="BP57" s="38">
        <f t="shared" si="64"/>
        <v>0</v>
      </c>
      <c r="BQ57" s="43">
        <f t="shared" si="48"/>
        <v>0</v>
      </c>
      <c r="BR57" s="43">
        <f>SUM(BR58:BR68)</f>
        <v>0</v>
      </c>
      <c r="BS57" s="43">
        <f t="shared" si="49"/>
        <v>6832.1</v>
      </c>
      <c r="BU57" s="116"/>
    </row>
    <row r="58" spans="2:73" ht="67.5" x14ac:dyDescent="0.25">
      <c r="B58" s="16" t="s">
        <v>99</v>
      </c>
      <c r="C58" s="22" t="s">
        <v>100</v>
      </c>
      <c r="D58" s="216"/>
      <c r="E58" s="217"/>
      <c r="F58" s="216"/>
      <c r="G58" s="217"/>
      <c r="H58" s="33"/>
      <c r="I58" s="33"/>
      <c r="J58" s="27" t="s">
        <v>88</v>
      </c>
      <c r="K58" s="34"/>
      <c r="L58" s="43">
        <f>L59</f>
        <v>10057.299999999999</v>
      </c>
      <c r="M58" s="43">
        <f t="shared" ref="M58:BS58" si="75">M59</f>
        <v>10057.299999999999</v>
      </c>
      <c r="N58" s="95">
        <f t="shared" si="75"/>
        <v>0</v>
      </c>
      <c r="O58" s="95">
        <f t="shared" si="75"/>
        <v>0</v>
      </c>
      <c r="P58" s="95">
        <f t="shared" si="75"/>
        <v>0</v>
      </c>
      <c r="Q58" s="95">
        <f t="shared" si="75"/>
        <v>0</v>
      </c>
      <c r="R58" s="95">
        <f t="shared" si="75"/>
        <v>315</v>
      </c>
      <c r="S58" s="95">
        <f t="shared" si="75"/>
        <v>315</v>
      </c>
      <c r="T58" s="95">
        <f t="shared" si="75"/>
        <v>9742.2999999999993</v>
      </c>
      <c r="U58" s="95">
        <f t="shared" si="75"/>
        <v>9742.2999999999993</v>
      </c>
      <c r="V58" s="6">
        <f t="shared" si="75"/>
        <v>26516.1</v>
      </c>
      <c r="W58" s="6">
        <f t="shared" si="75"/>
        <v>0</v>
      </c>
      <c r="X58" s="6">
        <f t="shared" si="75"/>
        <v>0</v>
      </c>
      <c r="Y58" s="6">
        <f t="shared" si="75"/>
        <v>320</v>
      </c>
      <c r="Z58" s="6">
        <f t="shared" si="75"/>
        <v>26196.1</v>
      </c>
      <c r="AA58" s="43">
        <f t="shared" si="75"/>
        <v>12421.1</v>
      </c>
      <c r="AB58" s="43">
        <f t="shared" si="75"/>
        <v>0</v>
      </c>
      <c r="AC58" s="43">
        <f t="shared" si="75"/>
        <v>0</v>
      </c>
      <c r="AD58" s="43">
        <f t="shared" si="75"/>
        <v>0</v>
      </c>
      <c r="AE58" s="43">
        <f t="shared" si="75"/>
        <v>12421.1</v>
      </c>
      <c r="AF58" s="95">
        <f t="shared" si="75"/>
        <v>11521.1</v>
      </c>
      <c r="AG58" s="95">
        <f t="shared" si="75"/>
        <v>0</v>
      </c>
      <c r="AH58" s="95">
        <f t="shared" si="75"/>
        <v>0</v>
      </c>
      <c r="AI58" s="95">
        <f t="shared" si="75"/>
        <v>0</v>
      </c>
      <c r="AJ58" s="95">
        <f t="shared" si="75"/>
        <v>11521.1</v>
      </c>
      <c r="AK58" s="95">
        <f t="shared" si="75"/>
        <v>11521.1</v>
      </c>
      <c r="AL58" s="95">
        <f t="shared" si="75"/>
        <v>0</v>
      </c>
      <c r="AM58" s="95">
        <f t="shared" si="75"/>
        <v>0</v>
      </c>
      <c r="AN58" s="95">
        <f t="shared" si="75"/>
        <v>0</v>
      </c>
      <c r="AO58" s="95">
        <f t="shared" si="75"/>
        <v>11521.1</v>
      </c>
      <c r="AP58" s="95">
        <f t="shared" si="75"/>
        <v>10057.299999999999</v>
      </c>
      <c r="AQ58" s="95">
        <f t="shared" si="75"/>
        <v>10057.299999999999</v>
      </c>
      <c r="AR58" s="95">
        <f t="shared" si="75"/>
        <v>0</v>
      </c>
      <c r="AS58" s="95">
        <f t="shared" si="75"/>
        <v>0</v>
      </c>
      <c r="AT58" s="95">
        <f t="shared" si="75"/>
        <v>0</v>
      </c>
      <c r="AU58" s="95">
        <f t="shared" si="75"/>
        <v>0</v>
      </c>
      <c r="AV58" s="95">
        <f t="shared" si="75"/>
        <v>315</v>
      </c>
      <c r="AW58" s="95">
        <f t="shared" si="75"/>
        <v>315</v>
      </c>
      <c r="AX58" s="95">
        <f t="shared" si="75"/>
        <v>9742.2999999999993</v>
      </c>
      <c r="AY58" s="95">
        <f t="shared" si="75"/>
        <v>9742.2999999999993</v>
      </c>
      <c r="AZ58" s="92">
        <f t="shared" si="75"/>
        <v>26516.1</v>
      </c>
      <c r="BA58" s="92">
        <f t="shared" si="75"/>
        <v>0</v>
      </c>
      <c r="BB58" s="92">
        <f t="shared" si="75"/>
        <v>0</v>
      </c>
      <c r="BC58" s="92">
        <f t="shared" si="75"/>
        <v>320</v>
      </c>
      <c r="BD58" s="92">
        <f t="shared" si="75"/>
        <v>26196.1</v>
      </c>
      <c r="BE58" s="95">
        <f t="shared" si="75"/>
        <v>12421.1</v>
      </c>
      <c r="BF58" s="95">
        <f t="shared" si="75"/>
        <v>0</v>
      </c>
      <c r="BG58" s="95">
        <f t="shared" si="75"/>
        <v>0</v>
      </c>
      <c r="BH58" s="95">
        <f t="shared" si="75"/>
        <v>0</v>
      </c>
      <c r="BI58" s="95">
        <f t="shared" si="75"/>
        <v>12421.1</v>
      </c>
      <c r="BJ58" s="43">
        <f t="shared" si="75"/>
        <v>11521.1</v>
      </c>
      <c r="BK58" s="43">
        <f t="shared" si="75"/>
        <v>0</v>
      </c>
      <c r="BL58" s="43">
        <f t="shared" si="75"/>
        <v>0</v>
      </c>
      <c r="BM58" s="43">
        <f t="shared" si="75"/>
        <v>0</v>
      </c>
      <c r="BN58" s="43">
        <f t="shared" si="75"/>
        <v>11521.1</v>
      </c>
      <c r="BO58" s="43">
        <f t="shared" si="75"/>
        <v>11521.1</v>
      </c>
      <c r="BP58" s="43">
        <f t="shared" si="75"/>
        <v>0</v>
      </c>
      <c r="BQ58" s="43">
        <f t="shared" si="75"/>
        <v>0</v>
      </c>
      <c r="BR58" s="43">
        <f t="shared" si="75"/>
        <v>0</v>
      </c>
      <c r="BS58" s="43">
        <f t="shared" si="75"/>
        <v>11521.1</v>
      </c>
      <c r="BU58" s="116"/>
    </row>
    <row r="59" spans="2:73" ht="123.75" customHeight="1" x14ac:dyDescent="0.25">
      <c r="B59" s="16" t="s">
        <v>152</v>
      </c>
      <c r="C59" s="22" t="s">
        <v>201</v>
      </c>
      <c r="D59" s="214" t="s">
        <v>326</v>
      </c>
      <c r="E59" s="215"/>
      <c r="F59" s="214"/>
      <c r="G59" s="215"/>
      <c r="H59" s="33"/>
      <c r="I59" s="33" t="s">
        <v>351</v>
      </c>
      <c r="J59" s="27" t="s">
        <v>236</v>
      </c>
      <c r="K59" s="34" t="s">
        <v>296</v>
      </c>
      <c r="L59" s="43">
        <f>N59+P59+R59+T59</f>
        <v>10057.299999999999</v>
      </c>
      <c r="M59" s="43">
        <f>O59+Q59+S59+U59</f>
        <v>10057.299999999999</v>
      </c>
      <c r="N59" s="45"/>
      <c r="O59" s="45"/>
      <c r="P59" s="45"/>
      <c r="Q59" s="45"/>
      <c r="R59" s="45">
        <v>315</v>
      </c>
      <c r="S59" s="45">
        <v>315</v>
      </c>
      <c r="T59" s="94">
        <v>9742.2999999999993</v>
      </c>
      <c r="U59" s="94">
        <v>9742.2999999999993</v>
      </c>
      <c r="V59" s="7">
        <f>W59+X59+Y59+Z59</f>
        <v>26516.1</v>
      </c>
      <c r="W59" s="137"/>
      <c r="X59" s="137"/>
      <c r="Y59" s="137">
        <v>320</v>
      </c>
      <c r="Z59" s="7">
        <v>26196.1</v>
      </c>
      <c r="AA59" s="29">
        <f>AB59+AC59+AD59+AE59</f>
        <v>12421.1</v>
      </c>
      <c r="AB59" s="26"/>
      <c r="AC59" s="26"/>
      <c r="AD59" s="26"/>
      <c r="AE59" s="29">
        <v>12421.1</v>
      </c>
      <c r="AF59" s="94">
        <f>AG59+AH59+AI59+AJ59</f>
        <v>11521.1</v>
      </c>
      <c r="AG59" s="130"/>
      <c r="AH59" s="130"/>
      <c r="AI59" s="130"/>
      <c r="AJ59" s="95">
        <v>11521.1</v>
      </c>
      <c r="AK59" s="94">
        <f>AL59+AM59+AN59+AO59</f>
        <v>11521.1</v>
      </c>
      <c r="AL59" s="94">
        <f t="shared" si="39"/>
        <v>0</v>
      </c>
      <c r="AM59" s="94">
        <f t="shared" si="39"/>
        <v>0</v>
      </c>
      <c r="AN59" s="94">
        <f t="shared" si="39"/>
        <v>0</v>
      </c>
      <c r="AO59" s="94">
        <f>AJ59</f>
        <v>11521.1</v>
      </c>
      <c r="AP59" s="95">
        <f>AR59+AT59+AV59+AX59</f>
        <v>10057.299999999999</v>
      </c>
      <c r="AQ59" s="95">
        <f>AS59+AU59+AW59+AY59</f>
        <v>10057.299999999999</v>
      </c>
      <c r="AR59" s="45"/>
      <c r="AS59" s="45"/>
      <c r="AT59" s="45"/>
      <c r="AU59" s="45"/>
      <c r="AV59" s="45">
        <v>315</v>
      </c>
      <c r="AW59" s="45">
        <v>315</v>
      </c>
      <c r="AX59" s="94">
        <v>9742.2999999999993</v>
      </c>
      <c r="AY59" s="94">
        <v>9742.2999999999993</v>
      </c>
      <c r="AZ59" s="92">
        <f>BA59+BB59+BC59+BD59</f>
        <v>26516.1</v>
      </c>
      <c r="BA59" s="165"/>
      <c r="BB59" s="165"/>
      <c r="BC59" s="165">
        <v>320</v>
      </c>
      <c r="BD59" s="92">
        <v>26196.1</v>
      </c>
      <c r="BE59" s="160">
        <f>BF59+BG59+BH59+BI59</f>
        <v>12421.1</v>
      </c>
      <c r="BF59" s="161"/>
      <c r="BG59" s="161"/>
      <c r="BH59" s="161"/>
      <c r="BI59" s="160">
        <v>12421.1</v>
      </c>
      <c r="BJ59" s="43">
        <f>BK59+BL59+BM59+BN59</f>
        <v>11521.1</v>
      </c>
      <c r="BK59" s="38"/>
      <c r="BL59" s="38"/>
      <c r="BM59" s="38"/>
      <c r="BN59" s="43">
        <v>11521.1</v>
      </c>
      <c r="BO59" s="43">
        <f t="shared" si="46"/>
        <v>11521.1</v>
      </c>
      <c r="BP59" s="38">
        <f t="shared" si="64"/>
        <v>0</v>
      </c>
      <c r="BQ59" s="43">
        <f t="shared" si="48"/>
        <v>0</v>
      </c>
      <c r="BR59" s="43">
        <f>SUM(BR60:BR70)</f>
        <v>0</v>
      </c>
      <c r="BS59" s="43">
        <f>BN59</f>
        <v>11521.1</v>
      </c>
      <c r="BU59" s="116"/>
    </row>
    <row r="60" spans="2:73" ht="94.5" x14ac:dyDescent="0.25">
      <c r="B60" s="16" t="s">
        <v>101</v>
      </c>
      <c r="C60" s="22" t="s">
        <v>102</v>
      </c>
      <c r="D60" s="214"/>
      <c r="E60" s="215"/>
      <c r="F60" s="214"/>
      <c r="G60" s="215"/>
      <c r="H60" s="33"/>
      <c r="I60" s="33"/>
      <c r="J60" s="27" t="s">
        <v>88</v>
      </c>
      <c r="K60" s="34"/>
      <c r="L60" s="43">
        <f>L61+L65</f>
        <v>132279.29999999999</v>
      </c>
      <c r="M60" s="43">
        <f t="shared" ref="M60:BS60" si="76">M61+M65</f>
        <v>130454.2</v>
      </c>
      <c r="N60" s="95">
        <f t="shared" si="76"/>
        <v>828.3</v>
      </c>
      <c r="O60" s="95">
        <f t="shared" si="76"/>
        <v>660.8</v>
      </c>
      <c r="P60" s="95">
        <f t="shared" si="76"/>
        <v>131451</v>
      </c>
      <c r="Q60" s="95">
        <f t="shared" si="76"/>
        <v>129793.4</v>
      </c>
      <c r="R60" s="95">
        <f t="shared" si="76"/>
        <v>0</v>
      </c>
      <c r="S60" s="95">
        <f t="shared" si="76"/>
        <v>0</v>
      </c>
      <c r="T60" s="95">
        <f t="shared" si="76"/>
        <v>0</v>
      </c>
      <c r="U60" s="95">
        <f t="shared" si="76"/>
        <v>0</v>
      </c>
      <c r="V60" s="6">
        <f t="shared" si="76"/>
        <v>141921.60000000001</v>
      </c>
      <c r="W60" s="6">
        <f t="shared" si="76"/>
        <v>733.9</v>
      </c>
      <c r="X60" s="6">
        <f t="shared" si="76"/>
        <v>141187.70000000001</v>
      </c>
      <c r="Y60" s="6">
        <f t="shared" si="76"/>
        <v>0</v>
      </c>
      <c r="Z60" s="6">
        <f t="shared" si="76"/>
        <v>0</v>
      </c>
      <c r="AA60" s="43">
        <f t="shared" si="76"/>
        <v>141014.79999999999</v>
      </c>
      <c r="AB60" s="43">
        <f t="shared" si="76"/>
        <v>613.80000000000007</v>
      </c>
      <c r="AC60" s="43">
        <f t="shared" si="76"/>
        <v>140401</v>
      </c>
      <c r="AD60" s="43">
        <f t="shared" si="76"/>
        <v>0</v>
      </c>
      <c r="AE60" s="43">
        <f t="shared" si="76"/>
        <v>0</v>
      </c>
      <c r="AF60" s="95">
        <f t="shared" si="76"/>
        <v>139210.80000000002</v>
      </c>
      <c r="AG60" s="95">
        <f t="shared" si="76"/>
        <v>634.59999999999991</v>
      </c>
      <c r="AH60" s="95">
        <f t="shared" si="76"/>
        <v>138576.20000000001</v>
      </c>
      <c r="AI60" s="95">
        <f t="shared" si="76"/>
        <v>0</v>
      </c>
      <c r="AJ60" s="95">
        <f t="shared" si="76"/>
        <v>0</v>
      </c>
      <c r="AK60" s="95">
        <f t="shared" si="76"/>
        <v>139210.80000000002</v>
      </c>
      <c r="AL60" s="95">
        <f t="shared" si="76"/>
        <v>634.59999999999991</v>
      </c>
      <c r="AM60" s="95">
        <f t="shared" si="76"/>
        <v>138576.20000000001</v>
      </c>
      <c r="AN60" s="95">
        <f t="shared" si="76"/>
        <v>0</v>
      </c>
      <c r="AO60" s="95">
        <f t="shared" si="76"/>
        <v>0</v>
      </c>
      <c r="AP60" s="95">
        <f t="shared" si="76"/>
        <v>132279.29999999999</v>
      </c>
      <c r="AQ60" s="95">
        <f t="shared" si="76"/>
        <v>130454.2</v>
      </c>
      <c r="AR60" s="95">
        <f t="shared" si="76"/>
        <v>828.3</v>
      </c>
      <c r="AS60" s="95">
        <f t="shared" si="76"/>
        <v>660.8</v>
      </c>
      <c r="AT60" s="95">
        <f t="shared" si="76"/>
        <v>131451</v>
      </c>
      <c r="AU60" s="95">
        <f t="shared" si="76"/>
        <v>129793.4</v>
      </c>
      <c r="AV60" s="95">
        <f t="shared" si="76"/>
        <v>0</v>
      </c>
      <c r="AW60" s="95">
        <f t="shared" si="76"/>
        <v>0</v>
      </c>
      <c r="AX60" s="95">
        <f t="shared" si="76"/>
        <v>0</v>
      </c>
      <c r="AY60" s="95">
        <f t="shared" si="76"/>
        <v>0</v>
      </c>
      <c r="AZ60" s="92">
        <f t="shared" si="76"/>
        <v>139502.29999999999</v>
      </c>
      <c r="BA60" s="92">
        <f t="shared" si="76"/>
        <v>733.9</v>
      </c>
      <c r="BB60" s="92">
        <f t="shared" si="76"/>
        <v>138768.4</v>
      </c>
      <c r="BC60" s="92">
        <f t="shared" si="76"/>
        <v>0</v>
      </c>
      <c r="BD60" s="92">
        <f t="shared" si="76"/>
        <v>0</v>
      </c>
      <c r="BE60" s="95">
        <f t="shared" si="76"/>
        <v>139350.6</v>
      </c>
      <c r="BF60" s="95">
        <f t="shared" si="76"/>
        <v>613.80000000000007</v>
      </c>
      <c r="BG60" s="95">
        <f t="shared" si="76"/>
        <v>138736.80000000002</v>
      </c>
      <c r="BH60" s="95">
        <f t="shared" si="76"/>
        <v>0</v>
      </c>
      <c r="BI60" s="95">
        <f t="shared" si="76"/>
        <v>0</v>
      </c>
      <c r="BJ60" s="43">
        <f t="shared" si="76"/>
        <v>139210.80000000002</v>
      </c>
      <c r="BK60" s="43">
        <f t="shared" si="76"/>
        <v>634.59999999999991</v>
      </c>
      <c r="BL60" s="43">
        <f t="shared" si="76"/>
        <v>138576.20000000001</v>
      </c>
      <c r="BM60" s="43">
        <f t="shared" si="76"/>
        <v>0</v>
      </c>
      <c r="BN60" s="43">
        <f t="shared" si="76"/>
        <v>0</v>
      </c>
      <c r="BO60" s="43">
        <f t="shared" si="76"/>
        <v>138576.20000000001</v>
      </c>
      <c r="BP60" s="43">
        <f t="shared" si="76"/>
        <v>634.59999999999991</v>
      </c>
      <c r="BQ60" s="43">
        <f t="shared" si="76"/>
        <v>138576.20000000001</v>
      </c>
      <c r="BR60" s="43">
        <f t="shared" si="76"/>
        <v>0</v>
      </c>
      <c r="BS60" s="43">
        <f t="shared" si="76"/>
        <v>0</v>
      </c>
      <c r="BU60" s="116"/>
    </row>
    <row r="61" spans="2:73" ht="27" x14ac:dyDescent="0.25">
      <c r="B61" s="16" t="s">
        <v>103</v>
      </c>
      <c r="C61" s="22" t="s">
        <v>104</v>
      </c>
      <c r="D61" s="214"/>
      <c r="E61" s="215"/>
      <c r="F61" s="214"/>
      <c r="G61" s="215"/>
      <c r="H61" s="33"/>
      <c r="I61" s="33"/>
      <c r="J61" s="27" t="s">
        <v>88</v>
      </c>
      <c r="K61" s="34"/>
      <c r="L61" s="95">
        <f>L62+L63+L64</f>
        <v>828.3</v>
      </c>
      <c r="M61" s="95">
        <f t="shared" ref="M61" si="77">M62+M63+M64</f>
        <v>660.8</v>
      </c>
      <c r="N61" s="95">
        <f>N62+N63+N64</f>
        <v>828.3</v>
      </c>
      <c r="O61" s="95">
        <f t="shared" ref="O61:AJ61" si="78">O62+O63+O64</f>
        <v>660.8</v>
      </c>
      <c r="P61" s="95">
        <f t="shared" si="78"/>
        <v>0</v>
      </c>
      <c r="Q61" s="95">
        <f t="shared" si="78"/>
        <v>0</v>
      </c>
      <c r="R61" s="95">
        <f t="shared" si="78"/>
        <v>0</v>
      </c>
      <c r="S61" s="95">
        <f t="shared" si="78"/>
        <v>0</v>
      </c>
      <c r="T61" s="95">
        <f t="shared" si="78"/>
        <v>0</v>
      </c>
      <c r="U61" s="95">
        <f t="shared" si="78"/>
        <v>0</v>
      </c>
      <c r="V61" s="6">
        <f t="shared" si="78"/>
        <v>733.9</v>
      </c>
      <c r="W61" s="6">
        <f t="shared" si="78"/>
        <v>733.9</v>
      </c>
      <c r="X61" s="6">
        <f t="shared" si="78"/>
        <v>0</v>
      </c>
      <c r="Y61" s="6">
        <f t="shared" si="78"/>
        <v>0</v>
      </c>
      <c r="Z61" s="6">
        <f t="shared" si="78"/>
        <v>0</v>
      </c>
      <c r="AA61" s="43">
        <f t="shared" si="78"/>
        <v>613.80000000000007</v>
      </c>
      <c r="AB61" s="43">
        <f t="shared" si="78"/>
        <v>613.80000000000007</v>
      </c>
      <c r="AC61" s="43">
        <f t="shared" si="78"/>
        <v>0</v>
      </c>
      <c r="AD61" s="43">
        <f t="shared" si="78"/>
        <v>0</v>
      </c>
      <c r="AE61" s="43">
        <f t="shared" si="78"/>
        <v>0</v>
      </c>
      <c r="AF61" s="95">
        <f t="shared" si="78"/>
        <v>634.59999999999991</v>
      </c>
      <c r="AG61" s="95">
        <f t="shared" si="78"/>
        <v>634.59999999999991</v>
      </c>
      <c r="AH61" s="95">
        <f t="shared" si="78"/>
        <v>0</v>
      </c>
      <c r="AI61" s="95">
        <f t="shared" si="78"/>
        <v>0</v>
      </c>
      <c r="AJ61" s="95">
        <f t="shared" si="78"/>
        <v>0</v>
      </c>
      <c r="AK61" s="95">
        <f>AK62+AK63+AK64</f>
        <v>634.59999999999991</v>
      </c>
      <c r="AL61" s="95">
        <f t="shared" ref="AL61:BS61" si="79">AL62+AL63+AL64</f>
        <v>634.59999999999991</v>
      </c>
      <c r="AM61" s="95">
        <f t="shared" si="79"/>
        <v>0</v>
      </c>
      <c r="AN61" s="95">
        <f t="shared" si="79"/>
        <v>0</v>
      </c>
      <c r="AO61" s="95">
        <f t="shared" si="79"/>
        <v>0</v>
      </c>
      <c r="AP61" s="95">
        <f t="shared" si="79"/>
        <v>828.3</v>
      </c>
      <c r="AQ61" s="95">
        <f t="shared" si="79"/>
        <v>660.8</v>
      </c>
      <c r="AR61" s="95">
        <f>AR62+AR63+AR64</f>
        <v>828.3</v>
      </c>
      <c r="AS61" s="95">
        <f t="shared" si="79"/>
        <v>660.8</v>
      </c>
      <c r="AT61" s="95">
        <f t="shared" si="79"/>
        <v>0</v>
      </c>
      <c r="AU61" s="95">
        <f t="shared" si="79"/>
        <v>0</v>
      </c>
      <c r="AV61" s="95">
        <f t="shared" si="79"/>
        <v>0</v>
      </c>
      <c r="AW61" s="95">
        <f t="shared" si="79"/>
        <v>0</v>
      </c>
      <c r="AX61" s="95">
        <f t="shared" si="79"/>
        <v>0</v>
      </c>
      <c r="AY61" s="95">
        <f t="shared" si="79"/>
        <v>0</v>
      </c>
      <c r="AZ61" s="92">
        <f t="shared" si="79"/>
        <v>733.9</v>
      </c>
      <c r="BA61" s="92">
        <f t="shared" si="79"/>
        <v>733.9</v>
      </c>
      <c r="BB61" s="92">
        <f t="shared" si="79"/>
        <v>0</v>
      </c>
      <c r="BC61" s="92">
        <f t="shared" si="79"/>
        <v>0</v>
      </c>
      <c r="BD61" s="92">
        <f t="shared" si="79"/>
        <v>0</v>
      </c>
      <c r="BE61" s="95">
        <f t="shared" si="79"/>
        <v>613.80000000000007</v>
      </c>
      <c r="BF61" s="95">
        <f t="shared" si="79"/>
        <v>613.80000000000007</v>
      </c>
      <c r="BG61" s="95">
        <f t="shared" si="79"/>
        <v>0</v>
      </c>
      <c r="BH61" s="95">
        <f t="shared" si="79"/>
        <v>0</v>
      </c>
      <c r="BI61" s="95">
        <f t="shared" si="79"/>
        <v>0</v>
      </c>
      <c r="BJ61" s="43">
        <f t="shared" si="79"/>
        <v>634.59999999999991</v>
      </c>
      <c r="BK61" s="43">
        <f t="shared" si="79"/>
        <v>634.59999999999991</v>
      </c>
      <c r="BL61" s="43">
        <f t="shared" si="79"/>
        <v>0</v>
      </c>
      <c r="BM61" s="43">
        <f t="shared" si="79"/>
        <v>0</v>
      </c>
      <c r="BN61" s="43">
        <f t="shared" si="79"/>
        <v>0</v>
      </c>
      <c r="BO61" s="43">
        <f t="shared" si="79"/>
        <v>0</v>
      </c>
      <c r="BP61" s="43">
        <f t="shared" si="79"/>
        <v>634.59999999999991</v>
      </c>
      <c r="BQ61" s="43">
        <f t="shared" si="79"/>
        <v>0</v>
      </c>
      <c r="BR61" s="43">
        <f t="shared" si="79"/>
        <v>0</v>
      </c>
      <c r="BS61" s="43">
        <f t="shared" si="79"/>
        <v>0</v>
      </c>
      <c r="BU61" s="116"/>
    </row>
    <row r="62" spans="2:73" ht="135" x14ac:dyDescent="0.25">
      <c r="B62" s="16" t="s">
        <v>153</v>
      </c>
      <c r="C62" s="22" t="s">
        <v>202</v>
      </c>
      <c r="D62" s="214" t="s">
        <v>297</v>
      </c>
      <c r="E62" s="215"/>
      <c r="F62" s="214"/>
      <c r="G62" s="215"/>
      <c r="H62" s="33" t="s">
        <v>298</v>
      </c>
      <c r="I62" s="33" t="s">
        <v>377</v>
      </c>
      <c r="J62" s="27" t="s">
        <v>233</v>
      </c>
      <c r="K62" s="34" t="s">
        <v>299</v>
      </c>
      <c r="L62" s="43">
        <f t="shared" ref="L62:M64" si="80">N62+P62+R62+T62</f>
        <v>8.4</v>
      </c>
      <c r="M62" s="43">
        <f t="shared" si="80"/>
        <v>8.4</v>
      </c>
      <c r="N62" s="94">
        <v>8.4</v>
      </c>
      <c r="O62" s="94">
        <v>8.4</v>
      </c>
      <c r="P62" s="45"/>
      <c r="Q62" s="45"/>
      <c r="R62" s="45"/>
      <c r="S62" s="45"/>
      <c r="T62" s="45"/>
      <c r="U62" s="45"/>
      <c r="V62" s="7">
        <f>W62+X62+Y62+Z62</f>
        <v>105.6</v>
      </c>
      <c r="W62" s="7">
        <v>105.6</v>
      </c>
      <c r="X62" s="137"/>
      <c r="Y62" s="137"/>
      <c r="Z62" s="137"/>
      <c r="AA62" s="29">
        <f>AB62+AC62+AD62+AE62</f>
        <v>3.1</v>
      </c>
      <c r="AB62" s="29">
        <v>3.1</v>
      </c>
      <c r="AC62" s="26"/>
      <c r="AD62" s="26"/>
      <c r="AE62" s="26"/>
      <c r="AF62" s="94">
        <f>AG62+AH62+AI62+AJ62</f>
        <v>2.8</v>
      </c>
      <c r="AG62" s="95">
        <v>2.8</v>
      </c>
      <c r="AH62" s="130"/>
      <c r="AI62" s="130"/>
      <c r="AJ62" s="130"/>
      <c r="AK62" s="94">
        <f>AL62+AM62+AN62+AO62</f>
        <v>2.8</v>
      </c>
      <c r="AL62" s="94">
        <f>AG62</f>
        <v>2.8</v>
      </c>
      <c r="AM62" s="94">
        <f t="shared" si="39"/>
        <v>0</v>
      </c>
      <c r="AN62" s="94">
        <f t="shared" si="39"/>
        <v>0</v>
      </c>
      <c r="AO62" s="94">
        <f t="shared" si="39"/>
        <v>0</v>
      </c>
      <c r="AP62" s="95">
        <f t="shared" ref="AP62:AQ64" si="81">AR62+AT62+AV62+AX62</f>
        <v>8.4</v>
      </c>
      <c r="AQ62" s="95">
        <f t="shared" si="81"/>
        <v>8.4</v>
      </c>
      <c r="AR62" s="94">
        <v>8.4</v>
      </c>
      <c r="AS62" s="94">
        <v>8.4</v>
      </c>
      <c r="AT62" s="45"/>
      <c r="AU62" s="45"/>
      <c r="AV62" s="45"/>
      <c r="AW62" s="45"/>
      <c r="AX62" s="45"/>
      <c r="AY62" s="45"/>
      <c r="AZ62" s="92">
        <f>BA62+BB62+BC62+BD62</f>
        <v>105.6</v>
      </c>
      <c r="BA62" s="92">
        <v>105.6</v>
      </c>
      <c r="BB62" s="165"/>
      <c r="BC62" s="165"/>
      <c r="BD62" s="165"/>
      <c r="BE62" s="160">
        <f>BF62+BG62+BH62+BI62</f>
        <v>3.1</v>
      </c>
      <c r="BF62" s="160">
        <v>3.1</v>
      </c>
      <c r="BG62" s="161"/>
      <c r="BH62" s="161"/>
      <c r="BI62" s="161"/>
      <c r="BJ62" s="43">
        <f>BK62+BL62+BM62+BN62</f>
        <v>2.8</v>
      </c>
      <c r="BK62" s="43">
        <v>2.8</v>
      </c>
      <c r="BL62" s="38"/>
      <c r="BM62" s="38"/>
      <c r="BN62" s="38"/>
      <c r="BO62" s="43"/>
      <c r="BP62" s="43">
        <f>BK62</f>
        <v>2.8</v>
      </c>
      <c r="BQ62" s="43">
        <f t="shared" si="48"/>
        <v>0</v>
      </c>
      <c r="BR62" s="43">
        <f>SUM(BR63:BR73)</f>
        <v>0</v>
      </c>
      <c r="BS62" s="43">
        <f t="shared" si="49"/>
        <v>0</v>
      </c>
      <c r="BU62" s="116"/>
    </row>
    <row r="63" spans="2:73" ht="81" x14ac:dyDescent="0.25">
      <c r="B63" s="16" t="s">
        <v>154</v>
      </c>
      <c r="C63" s="22" t="s">
        <v>203</v>
      </c>
      <c r="D63" s="214" t="s">
        <v>327</v>
      </c>
      <c r="E63" s="215"/>
      <c r="F63" s="214"/>
      <c r="G63" s="215"/>
      <c r="H63" s="33"/>
      <c r="I63" s="33" t="s">
        <v>377</v>
      </c>
      <c r="J63" s="27" t="s">
        <v>233</v>
      </c>
      <c r="K63" s="34" t="s">
        <v>300</v>
      </c>
      <c r="L63" s="43">
        <f t="shared" si="80"/>
        <v>578.29999999999995</v>
      </c>
      <c r="M63" s="43">
        <f t="shared" si="80"/>
        <v>529.9</v>
      </c>
      <c r="N63" s="94">
        <v>578.29999999999995</v>
      </c>
      <c r="O63" s="94">
        <v>529.9</v>
      </c>
      <c r="P63" s="45"/>
      <c r="Q63" s="45"/>
      <c r="R63" s="45"/>
      <c r="S63" s="45"/>
      <c r="T63" s="45"/>
      <c r="U63" s="45"/>
      <c r="V63" s="7">
        <f>W63+X63+Y63+Z63</f>
        <v>628.29999999999995</v>
      </c>
      <c r="W63" s="7">
        <v>628.29999999999995</v>
      </c>
      <c r="X63" s="137"/>
      <c r="Y63" s="137"/>
      <c r="Z63" s="137"/>
      <c r="AA63" s="29">
        <f>AB63+AC63+AD63+AE63</f>
        <v>610.70000000000005</v>
      </c>
      <c r="AB63" s="29">
        <v>610.70000000000005</v>
      </c>
      <c r="AC63" s="26"/>
      <c r="AD63" s="26"/>
      <c r="AE63" s="26"/>
      <c r="AF63" s="94">
        <f>AG63+AH63+AI63+AJ63</f>
        <v>631.79999999999995</v>
      </c>
      <c r="AG63" s="95">
        <v>631.79999999999995</v>
      </c>
      <c r="AH63" s="130"/>
      <c r="AI63" s="130"/>
      <c r="AJ63" s="130"/>
      <c r="AK63" s="94">
        <f>AL63+AM63+AN63+AO63</f>
        <v>631.79999999999995</v>
      </c>
      <c r="AL63" s="94">
        <f>AG63</f>
        <v>631.79999999999995</v>
      </c>
      <c r="AM63" s="94">
        <f t="shared" si="39"/>
        <v>0</v>
      </c>
      <c r="AN63" s="94">
        <f t="shared" si="39"/>
        <v>0</v>
      </c>
      <c r="AO63" s="94">
        <f t="shared" si="39"/>
        <v>0</v>
      </c>
      <c r="AP63" s="95">
        <f t="shared" si="81"/>
        <v>578.29999999999995</v>
      </c>
      <c r="AQ63" s="95">
        <f t="shared" si="81"/>
        <v>529.9</v>
      </c>
      <c r="AR63" s="94">
        <v>578.29999999999995</v>
      </c>
      <c r="AS63" s="94">
        <v>529.9</v>
      </c>
      <c r="AT63" s="45"/>
      <c r="AU63" s="45"/>
      <c r="AV63" s="45"/>
      <c r="AW63" s="45"/>
      <c r="AX63" s="45"/>
      <c r="AY63" s="45"/>
      <c r="AZ63" s="92">
        <f>BA63+BB63+BC63+BD63</f>
        <v>628.29999999999995</v>
      </c>
      <c r="BA63" s="92">
        <v>628.29999999999995</v>
      </c>
      <c r="BB63" s="165"/>
      <c r="BC63" s="165"/>
      <c r="BD63" s="165"/>
      <c r="BE63" s="160">
        <f>BF63+BG63+BH63+BI63</f>
        <v>610.70000000000005</v>
      </c>
      <c r="BF63" s="160">
        <v>610.70000000000005</v>
      </c>
      <c r="BG63" s="161"/>
      <c r="BH63" s="161"/>
      <c r="BI63" s="161"/>
      <c r="BJ63" s="43">
        <f>BK63+BL63+BM63+BN63</f>
        <v>631.79999999999995</v>
      </c>
      <c r="BK63" s="43">
        <v>631.79999999999995</v>
      </c>
      <c r="BL63" s="38"/>
      <c r="BM63" s="38"/>
      <c r="BN63" s="38"/>
      <c r="BO63" s="43"/>
      <c r="BP63" s="43">
        <f>BK63</f>
        <v>631.79999999999995</v>
      </c>
      <c r="BQ63" s="43">
        <f t="shared" si="48"/>
        <v>0</v>
      </c>
      <c r="BR63" s="43">
        <f>SUM(BR65:BR74)</f>
        <v>0</v>
      </c>
      <c r="BS63" s="43">
        <f t="shared" si="49"/>
        <v>0</v>
      </c>
      <c r="BU63" s="116"/>
    </row>
    <row r="64" spans="2:73" s="68" customFormat="1" ht="61.5" customHeight="1" x14ac:dyDescent="0.25">
      <c r="B64" s="64" t="s">
        <v>349</v>
      </c>
      <c r="C64" s="62">
        <v>1731</v>
      </c>
      <c r="D64" s="218" t="s">
        <v>297</v>
      </c>
      <c r="E64" s="219"/>
      <c r="F64" s="66"/>
      <c r="G64" s="67"/>
      <c r="H64" s="33"/>
      <c r="I64" s="33" t="s">
        <v>377</v>
      </c>
      <c r="J64" s="63" t="s">
        <v>233</v>
      </c>
      <c r="K64" s="34"/>
      <c r="L64" s="43">
        <f t="shared" si="80"/>
        <v>241.6</v>
      </c>
      <c r="M64" s="43">
        <f t="shared" si="80"/>
        <v>122.5</v>
      </c>
      <c r="N64" s="94">
        <v>241.6</v>
      </c>
      <c r="O64" s="94">
        <v>122.5</v>
      </c>
      <c r="P64" s="45"/>
      <c r="Q64" s="45"/>
      <c r="R64" s="45"/>
      <c r="S64" s="45"/>
      <c r="T64" s="45"/>
      <c r="U64" s="45"/>
      <c r="V64" s="7"/>
      <c r="W64" s="7"/>
      <c r="X64" s="137"/>
      <c r="Y64" s="137"/>
      <c r="Z64" s="137"/>
      <c r="AA64" s="29"/>
      <c r="AB64" s="29"/>
      <c r="AC64" s="26"/>
      <c r="AD64" s="26"/>
      <c r="AE64" s="26"/>
      <c r="AF64" s="94"/>
      <c r="AG64" s="95"/>
      <c r="AH64" s="130"/>
      <c r="AI64" s="130"/>
      <c r="AJ64" s="130"/>
      <c r="AK64" s="94"/>
      <c r="AL64" s="94"/>
      <c r="AM64" s="94"/>
      <c r="AN64" s="94"/>
      <c r="AO64" s="94"/>
      <c r="AP64" s="95">
        <f t="shared" si="81"/>
        <v>241.6</v>
      </c>
      <c r="AQ64" s="95">
        <f t="shared" si="81"/>
        <v>122.5</v>
      </c>
      <c r="AR64" s="94">
        <v>241.6</v>
      </c>
      <c r="AS64" s="94">
        <v>122.5</v>
      </c>
      <c r="AT64" s="45"/>
      <c r="AU64" s="45"/>
      <c r="AV64" s="45"/>
      <c r="AW64" s="45"/>
      <c r="AX64" s="45"/>
      <c r="AY64" s="45"/>
      <c r="AZ64" s="92"/>
      <c r="BA64" s="92"/>
      <c r="BB64" s="165"/>
      <c r="BC64" s="165"/>
      <c r="BD64" s="165"/>
      <c r="BE64" s="160"/>
      <c r="BF64" s="160"/>
      <c r="BG64" s="161"/>
      <c r="BH64" s="161"/>
      <c r="BI64" s="161"/>
      <c r="BJ64" s="43"/>
      <c r="BK64" s="43"/>
      <c r="BL64" s="38"/>
      <c r="BM64" s="38"/>
      <c r="BN64" s="38"/>
      <c r="BO64" s="43"/>
      <c r="BP64" s="38"/>
      <c r="BQ64" s="43"/>
      <c r="BR64" s="43"/>
      <c r="BS64" s="43"/>
      <c r="BT64" s="78"/>
      <c r="BU64" s="116"/>
    </row>
    <row r="65" spans="2:73" ht="81" x14ac:dyDescent="0.25">
      <c r="B65" s="16" t="s">
        <v>105</v>
      </c>
      <c r="C65" s="22" t="s">
        <v>106</v>
      </c>
      <c r="D65" s="214"/>
      <c r="E65" s="215"/>
      <c r="F65" s="214"/>
      <c r="G65" s="215"/>
      <c r="H65" s="33"/>
      <c r="I65" s="33" t="s">
        <v>377</v>
      </c>
      <c r="J65" s="27" t="s">
        <v>88</v>
      </c>
      <c r="K65" s="34"/>
      <c r="L65" s="43">
        <f t="shared" ref="L65:AQ65" si="82">SUM(L66:L74)</f>
        <v>131451</v>
      </c>
      <c r="M65" s="43">
        <f t="shared" si="82"/>
        <v>129793.4</v>
      </c>
      <c r="N65" s="95">
        <f t="shared" si="82"/>
        <v>0</v>
      </c>
      <c r="O65" s="95">
        <f t="shared" si="82"/>
        <v>0</v>
      </c>
      <c r="P65" s="95">
        <f t="shared" si="82"/>
        <v>131451</v>
      </c>
      <c r="Q65" s="95">
        <f t="shared" si="82"/>
        <v>129793.4</v>
      </c>
      <c r="R65" s="95">
        <f t="shared" si="82"/>
        <v>0</v>
      </c>
      <c r="S65" s="95">
        <f t="shared" si="82"/>
        <v>0</v>
      </c>
      <c r="T65" s="95">
        <f t="shared" si="82"/>
        <v>0</v>
      </c>
      <c r="U65" s="95">
        <f t="shared" si="82"/>
        <v>0</v>
      </c>
      <c r="V65" s="6">
        <f t="shared" si="82"/>
        <v>141187.70000000001</v>
      </c>
      <c r="W65" s="6">
        <f t="shared" si="82"/>
        <v>0</v>
      </c>
      <c r="X65" s="6">
        <f t="shared" si="82"/>
        <v>141187.70000000001</v>
      </c>
      <c r="Y65" s="6">
        <f t="shared" si="82"/>
        <v>0</v>
      </c>
      <c r="Z65" s="6">
        <f t="shared" si="82"/>
        <v>0</v>
      </c>
      <c r="AA65" s="43">
        <f t="shared" si="82"/>
        <v>140401</v>
      </c>
      <c r="AB65" s="43">
        <f t="shared" si="82"/>
        <v>0</v>
      </c>
      <c r="AC65" s="43">
        <f t="shared" si="82"/>
        <v>140401</v>
      </c>
      <c r="AD65" s="43">
        <f t="shared" si="82"/>
        <v>0</v>
      </c>
      <c r="AE65" s="43">
        <f t="shared" si="82"/>
        <v>0</v>
      </c>
      <c r="AF65" s="95">
        <f t="shared" si="82"/>
        <v>138576.20000000001</v>
      </c>
      <c r="AG65" s="95">
        <f t="shared" si="82"/>
        <v>0</v>
      </c>
      <c r="AH65" s="95">
        <f t="shared" si="82"/>
        <v>138576.20000000001</v>
      </c>
      <c r="AI65" s="95">
        <f t="shared" si="82"/>
        <v>0</v>
      </c>
      <c r="AJ65" s="95">
        <f t="shared" si="82"/>
        <v>0</v>
      </c>
      <c r="AK65" s="95">
        <f t="shared" si="82"/>
        <v>138576.20000000001</v>
      </c>
      <c r="AL65" s="95">
        <f t="shared" si="82"/>
        <v>0</v>
      </c>
      <c r="AM65" s="95">
        <f t="shared" si="82"/>
        <v>138576.20000000001</v>
      </c>
      <c r="AN65" s="95">
        <f t="shared" si="82"/>
        <v>0</v>
      </c>
      <c r="AO65" s="95">
        <f t="shared" si="82"/>
        <v>0</v>
      </c>
      <c r="AP65" s="95">
        <f t="shared" si="82"/>
        <v>131451</v>
      </c>
      <c r="AQ65" s="95">
        <f t="shared" si="82"/>
        <v>129793.4</v>
      </c>
      <c r="AR65" s="95">
        <f t="shared" ref="AR65:BS65" si="83">SUM(AR66:AR74)</f>
        <v>0</v>
      </c>
      <c r="AS65" s="95">
        <f t="shared" si="83"/>
        <v>0</v>
      </c>
      <c r="AT65" s="95">
        <f t="shared" si="83"/>
        <v>131451</v>
      </c>
      <c r="AU65" s="95">
        <f t="shared" si="83"/>
        <v>129793.4</v>
      </c>
      <c r="AV65" s="95">
        <f t="shared" si="83"/>
        <v>0</v>
      </c>
      <c r="AW65" s="95">
        <f t="shared" si="83"/>
        <v>0</v>
      </c>
      <c r="AX65" s="95">
        <f t="shared" si="83"/>
        <v>0</v>
      </c>
      <c r="AY65" s="95">
        <f t="shared" si="83"/>
        <v>0</v>
      </c>
      <c r="AZ65" s="92">
        <f t="shared" si="83"/>
        <v>138768.4</v>
      </c>
      <c r="BA65" s="92">
        <f t="shared" si="83"/>
        <v>0</v>
      </c>
      <c r="BB65" s="92">
        <f t="shared" si="83"/>
        <v>138768.4</v>
      </c>
      <c r="BC65" s="92">
        <f t="shared" si="83"/>
        <v>0</v>
      </c>
      <c r="BD65" s="92">
        <f t="shared" si="83"/>
        <v>0</v>
      </c>
      <c r="BE65" s="95">
        <f t="shared" si="83"/>
        <v>138736.80000000002</v>
      </c>
      <c r="BF65" s="95">
        <f t="shared" si="83"/>
        <v>0</v>
      </c>
      <c r="BG65" s="95">
        <f t="shared" si="83"/>
        <v>138736.80000000002</v>
      </c>
      <c r="BH65" s="95">
        <f t="shared" si="83"/>
        <v>0</v>
      </c>
      <c r="BI65" s="95">
        <f t="shared" si="83"/>
        <v>0</v>
      </c>
      <c r="BJ65" s="43">
        <f t="shared" si="83"/>
        <v>138576.20000000001</v>
      </c>
      <c r="BK65" s="43">
        <f t="shared" si="83"/>
        <v>0</v>
      </c>
      <c r="BL65" s="43">
        <f t="shared" si="83"/>
        <v>138576.20000000001</v>
      </c>
      <c r="BM65" s="43">
        <f t="shared" si="83"/>
        <v>0</v>
      </c>
      <c r="BN65" s="43">
        <f t="shared" si="83"/>
        <v>0</v>
      </c>
      <c r="BO65" s="43">
        <f t="shared" si="83"/>
        <v>138576.20000000001</v>
      </c>
      <c r="BP65" s="43">
        <f t="shared" si="83"/>
        <v>0</v>
      </c>
      <c r="BQ65" s="43">
        <f t="shared" si="83"/>
        <v>138576.20000000001</v>
      </c>
      <c r="BR65" s="43">
        <f t="shared" si="83"/>
        <v>0</v>
      </c>
      <c r="BS65" s="43">
        <f t="shared" si="83"/>
        <v>0</v>
      </c>
      <c r="BU65" s="116"/>
    </row>
    <row r="66" spans="2:73" ht="91.5" customHeight="1" x14ac:dyDescent="0.25">
      <c r="B66" s="16" t="s">
        <v>155</v>
      </c>
      <c r="C66" s="22" t="s">
        <v>204</v>
      </c>
      <c r="D66" s="214" t="s">
        <v>297</v>
      </c>
      <c r="E66" s="215"/>
      <c r="F66" s="214"/>
      <c r="G66" s="215"/>
      <c r="H66" s="33"/>
      <c r="I66" s="33" t="s">
        <v>377</v>
      </c>
      <c r="J66" s="27" t="s">
        <v>219</v>
      </c>
      <c r="K66" s="34" t="s">
        <v>301</v>
      </c>
      <c r="L66" s="43">
        <f>P66</f>
        <v>2461.6999999999998</v>
      </c>
      <c r="M66" s="43">
        <f>Q66</f>
        <v>2033.8</v>
      </c>
      <c r="N66" s="45"/>
      <c r="O66" s="45"/>
      <c r="P66" s="94">
        <v>2461.6999999999998</v>
      </c>
      <c r="Q66" s="94">
        <v>2033.8</v>
      </c>
      <c r="R66" s="45"/>
      <c r="S66" s="45"/>
      <c r="T66" s="45"/>
      <c r="U66" s="45"/>
      <c r="V66" s="7">
        <f>W66+X66</f>
        <v>2655.4</v>
      </c>
      <c r="W66" s="145"/>
      <c r="X66" s="7">
        <v>2655.4</v>
      </c>
      <c r="Y66" s="137"/>
      <c r="Z66" s="137"/>
      <c r="AA66" s="29">
        <f>AC66</f>
        <v>2683.7</v>
      </c>
      <c r="AB66" s="26"/>
      <c r="AC66" s="29">
        <v>2683.7</v>
      </c>
      <c r="AD66" s="26"/>
      <c r="AE66" s="26"/>
      <c r="AF66" s="94">
        <f>AH66</f>
        <v>2525.4</v>
      </c>
      <c r="AG66" s="130"/>
      <c r="AH66" s="95">
        <v>2525.4</v>
      </c>
      <c r="AI66" s="130"/>
      <c r="AJ66" s="130"/>
      <c r="AK66" s="94">
        <f>AL66+AM66+AN66+AO66</f>
        <v>2525.4</v>
      </c>
      <c r="AL66" s="94">
        <f t="shared" si="39"/>
        <v>0</v>
      </c>
      <c r="AM66" s="94">
        <v>2525.4</v>
      </c>
      <c r="AN66" s="94">
        <f t="shared" si="39"/>
        <v>0</v>
      </c>
      <c r="AO66" s="94">
        <f t="shared" si="39"/>
        <v>0</v>
      </c>
      <c r="AP66" s="95">
        <f>AT66</f>
        <v>2461.6999999999998</v>
      </c>
      <c r="AQ66" s="95">
        <f>AU66</f>
        <v>2033.8</v>
      </c>
      <c r="AR66" s="45"/>
      <c r="AS66" s="45"/>
      <c r="AT66" s="94">
        <v>2461.6999999999998</v>
      </c>
      <c r="AU66" s="94">
        <v>2033.8</v>
      </c>
      <c r="AV66" s="45"/>
      <c r="AW66" s="45"/>
      <c r="AX66" s="45"/>
      <c r="AY66" s="45"/>
      <c r="AZ66" s="92">
        <f>BA66+BB66</f>
        <v>2655.4</v>
      </c>
      <c r="BA66" s="171"/>
      <c r="BB66" s="92">
        <v>2655.4</v>
      </c>
      <c r="BC66" s="165"/>
      <c r="BD66" s="165"/>
      <c r="BE66" s="160">
        <f>BG66</f>
        <v>2683.7</v>
      </c>
      <c r="BF66" s="161"/>
      <c r="BG66" s="160">
        <v>2683.7</v>
      </c>
      <c r="BH66" s="161"/>
      <c r="BI66" s="161"/>
      <c r="BJ66" s="43">
        <f>BL66</f>
        <v>2525.4</v>
      </c>
      <c r="BK66" s="38"/>
      <c r="BL66" s="43">
        <v>2525.4</v>
      </c>
      <c r="BM66" s="38"/>
      <c r="BN66" s="38"/>
      <c r="BO66" s="43">
        <f t="shared" ref="BO66:BO74" si="84">BP66+BQ66</f>
        <v>2525.4</v>
      </c>
      <c r="BP66" s="38">
        <f t="shared" si="64"/>
        <v>0</v>
      </c>
      <c r="BQ66" s="43">
        <f>BL66</f>
        <v>2525.4</v>
      </c>
      <c r="BR66" s="43">
        <f>SUM(BR67:BR76)</f>
        <v>0</v>
      </c>
      <c r="BS66" s="43">
        <f t="shared" si="49"/>
        <v>0</v>
      </c>
      <c r="BU66" s="116"/>
    </row>
    <row r="67" spans="2:73" ht="99" customHeight="1" x14ac:dyDescent="0.25">
      <c r="B67" s="16" t="s">
        <v>156</v>
      </c>
      <c r="C67" s="22" t="s">
        <v>205</v>
      </c>
      <c r="D67" s="214" t="s">
        <v>297</v>
      </c>
      <c r="E67" s="215"/>
      <c r="F67" s="214"/>
      <c r="G67" s="215"/>
      <c r="H67" s="33"/>
      <c r="I67" s="33" t="s">
        <v>377</v>
      </c>
      <c r="J67" s="27" t="s">
        <v>219</v>
      </c>
      <c r="K67" s="34" t="s">
        <v>301</v>
      </c>
      <c r="L67" s="43">
        <f t="shared" ref="L67:M74" si="85">P67</f>
        <v>4468.1000000000004</v>
      </c>
      <c r="M67" s="43">
        <f t="shared" ref="M67:M73" si="86">Q67</f>
        <v>4004.7</v>
      </c>
      <c r="N67" s="45"/>
      <c r="O67" s="45"/>
      <c r="P67" s="94">
        <v>4468.1000000000004</v>
      </c>
      <c r="Q67" s="94">
        <v>4004.7</v>
      </c>
      <c r="R67" s="45"/>
      <c r="S67" s="45"/>
      <c r="T67" s="45"/>
      <c r="U67" s="45"/>
      <c r="V67" s="7">
        <f t="shared" ref="V67:V74" si="87">X67</f>
        <v>5337.6</v>
      </c>
      <c r="W67" s="137"/>
      <c r="X67" s="7">
        <v>5337.6</v>
      </c>
      <c r="Y67" s="137"/>
      <c r="Z67" s="137"/>
      <c r="AA67" s="29">
        <f t="shared" ref="AA67:AA74" si="88">AC67</f>
        <v>4320.8999999999996</v>
      </c>
      <c r="AB67" s="26"/>
      <c r="AC67" s="29">
        <v>4320.8999999999996</v>
      </c>
      <c r="AD67" s="26"/>
      <c r="AE67" s="26"/>
      <c r="AF67" s="94">
        <f t="shared" ref="AF67:AF74" si="89">AH67</f>
        <v>4320.8999999999996</v>
      </c>
      <c r="AG67" s="130"/>
      <c r="AH67" s="95">
        <v>4320.8999999999996</v>
      </c>
      <c r="AI67" s="130"/>
      <c r="AJ67" s="130"/>
      <c r="AK67" s="94">
        <f t="shared" ref="AK67:AK74" si="90">AL67+AM67+AN67+AO67</f>
        <v>4320.8999999999996</v>
      </c>
      <c r="AL67" s="94">
        <f t="shared" si="39"/>
        <v>0</v>
      </c>
      <c r="AM67" s="94">
        <f t="shared" si="39"/>
        <v>4320.8999999999996</v>
      </c>
      <c r="AN67" s="94">
        <f t="shared" si="39"/>
        <v>0</v>
      </c>
      <c r="AO67" s="94">
        <f t="shared" si="39"/>
        <v>0</v>
      </c>
      <c r="AP67" s="95">
        <f t="shared" ref="AP67:AP74" si="91">AT67</f>
        <v>4468.1000000000004</v>
      </c>
      <c r="AQ67" s="95">
        <f t="shared" ref="AQ67:AQ74" si="92">AU67</f>
        <v>4004.7</v>
      </c>
      <c r="AR67" s="45"/>
      <c r="AS67" s="45"/>
      <c r="AT67" s="94">
        <v>4468.1000000000004</v>
      </c>
      <c r="AU67" s="94">
        <v>4004.7</v>
      </c>
      <c r="AV67" s="45"/>
      <c r="AW67" s="45"/>
      <c r="AX67" s="45"/>
      <c r="AY67" s="45"/>
      <c r="AZ67" s="92">
        <f t="shared" ref="AZ67:AZ74" si="93">BB67</f>
        <v>5337.6</v>
      </c>
      <c r="BA67" s="165"/>
      <c r="BB67" s="92">
        <v>5337.6</v>
      </c>
      <c r="BC67" s="165"/>
      <c r="BD67" s="165"/>
      <c r="BE67" s="160">
        <f t="shared" ref="BE67:BE74" si="94">BG67</f>
        <v>4320.8999999999996</v>
      </c>
      <c r="BF67" s="161"/>
      <c r="BG67" s="160">
        <v>4320.8999999999996</v>
      </c>
      <c r="BH67" s="161"/>
      <c r="BI67" s="161"/>
      <c r="BJ67" s="43">
        <f t="shared" ref="BJ67:BJ74" si="95">BL67</f>
        <v>4320.8999999999996</v>
      </c>
      <c r="BK67" s="38"/>
      <c r="BL67" s="43">
        <v>4320.8999999999996</v>
      </c>
      <c r="BM67" s="38"/>
      <c r="BN67" s="38"/>
      <c r="BO67" s="43">
        <f t="shared" si="84"/>
        <v>4320.8999999999996</v>
      </c>
      <c r="BP67" s="38">
        <f t="shared" si="64"/>
        <v>0</v>
      </c>
      <c r="BQ67" s="43">
        <f t="shared" si="48"/>
        <v>4320.8999999999996</v>
      </c>
      <c r="BR67" s="43">
        <f>SUM(BR68:BR77)</f>
        <v>0</v>
      </c>
      <c r="BS67" s="43">
        <f t="shared" si="49"/>
        <v>0</v>
      </c>
      <c r="BU67" s="116"/>
    </row>
    <row r="68" spans="2:73" ht="121.5" x14ac:dyDescent="0.25">
      <c r="B68" s="16" t="s">
        <v>157</v>
      </c>
      <c r="C68" s="22" t="s">
        <v>206</v>
      </c>
      <c r="D68" s="214" t="s">
        <v>297</v>
      </c>
      <c r="E68" s="215"/>
      <c r="F68" s="214"/>
      <c r="G68" s="215"/>
      <c r="H68" s="33"/>
      <c r="I68" s="33" t="s">
        <v>377</v>
      </c>
      <c r="J68" s="27" t="s">
        <v>235</v>
      </c>
      <c r="K68" s="34" t="s">
        <v>302</v>
      </c>
      <c r="L68" s="43">
        <f t="shared" si="85"/>
        <v>0</v>
      </c>
      <c r="M68" s="43">
        <f t="shared" si="86"/>
        <v>0</v>
      </c>
      <c r="N68" s="45"/>
      <c r="O68" s="45"/>
      <c r="P68" s="94"/>
      <c r="Q68" s="94"/>
      <c r="R68" s="45"/>
      <c r="S68" s="45"/>
      <c r="T68" s="45"/>
      <c r="U68" s="45"/>
      <c r="V68" s="7">
        <f t="shared" si="87"/>
        <v>2419.3000000000002</v>
      </c>
      <c r="W68" s="137"/>
      <c r="X68" s="137">
        <v>2419.3000000000002</v>
      </c>
      <c r="Y68" s="137"/>
      <c r="Z68" s="137"/>
      <c r="AA68" s="29">
        <f t="shared" si="88"/>
        <v>1664.2</v>
      </c>
      <c r="AB68" s="26"/>
      <c r="AC68" s="26">
        <v>1664.2</v>
      </c>
      <c r="AD68" s="26"/>
      <c r="AE68" s="26"/>
      <c r="AF68" s="94">
        <f t="shared" si="89"/>
        <v>0</v>
      </c>
      <c r="AG68" s="130"/>
      <c r="AH68" s="130"/>
      <c r="AI68" s="130"/>
      <c r="AJ68" s="130"/>
      <c r="AK68" s="94">
        <f t="shared" si="90"/>
        <v>0</v>
      </c>
      <c r="AL68" s="94">
        <f t="shared" si="39"/>
        <v>0</v>
      </c>
      <c r="AM68" s="94"/>
      <c r="AN68" s="94">
        <f t="shared" si="39"/>
        <v>0</v>
      </c>
      <c r="AO68" s="94">
        <f t="shared" si="39"/>
        <v>0</v>
      </c>
      <c r="AP68" s="95">
        <f t="shared" si="91"/>
        <v>0</v>
      </c>
      <c r="AQ68" s="95">
        <f t="shared" si="92"/>
        <v>0</v>
      </c>
      <c r="AR68" s="45"/>
      <c r="AS68" s="45"/>
      <c r="AT68" s="94"/>
      <c r="AU68" s="94"/>
      <c r="AV68" s="45"/>
      <c r="AW68" s="45"/>
      <c r="AX68" s="45"/>
      <c r="AY68" s="45"/>
      <c r="AZ68" s="92">
        <f t="shared" si="93"/>
        <v>0</v>
      </c>
      <c r="BA68" s="165"/>
      <c r="BB68" s="165"/>
      <c r="BC68" s="165"/>
      <c r="BD68" s="165"/>
      <c r="BE68" s="160">
        <f t="shared" si="94"/>
        <v>0</v>
      </c>
      <c r="BF68" s="161"/>
      <c r="BG68" s="161"/>
      <c r="BH68" s="161"/>
      <c r="BI68" s="161"/>
      <c r="BJ68" s="43">
        <f t="shared" si="95"/>
        <v>0</v>
      </c>
      <c r="BK68" s="38"/>
      <c r="BL68" s="38"/>
      <c r="BM68" s="38"/>
      <c r="BN68" s="38"/>
      <c r="BO68" s="43">
        <f t="shared" si="84"/>
        <v>0</v>
      </c>
      <c r="BP68" s="38">
        <f t="shared" si="64"/>
        <v>0</v>
      </c>
      <c r="BQ68" s="43">
        <f t="shared" si="48"/>
        <v>0</v>
      </c>
      <c r="BR68" s="43">
        <f>SUM(BR69:BR78)</f>
        <v>0</v>
      </c>
      <c r="BS68" s="43">
        <f t="shared" si="49"/>
        <v>0</v>
      </c>
      <c r="BU68" s="116"/>
    </row>
    <row r="69" spans="2:73" ht="131.25" customHeight="1" x14ac:dyDescent="0.25">
      <c r="B69" s="16" t="s">
        <v>158</v>
      </c>
      <c r="C69" s="22" t="s">
        <v>207</v>
      </c>
      <c r="D69" s="214" t="s">
        <v>297</v>
      </c>
      <c r="E69" s="215"/>
      <c r="F69" s="214"/>
      <c r="G69" s="215"/>
      <c r="H69" s="33" t="s">
        <v>303</v>
      </c>
      <c r="I69" s="33" t="s">
        <v>377</v>
      </c>
      <c r="J69" s="27" t="s">
        <v>235</v>
      </c>
      <c r="K69" s="36" t="s">
        <v>245</v>
      </c>
      <c r="L69" s="43">
        <f t="shared" si="85"/>
        <v>31.7</v>
      </c>
      <c r="M69" s="43">
        <f t="shared" si="86"/>
        <v>30</v>
      </c>
      <c r="N69" s="45"/>
      <c r="O69" s="45"/>
      <c r="P69" s="94">
        <v>31.7</v>
      </c>
      <c r="Q69" s="94">
        <v>30</v>
      </c>
      <c r="R69" s="45"/>
      <c r="S69" s="45"/>
      <c r="T69" s="45"/>
      <c r="U69" s="45"/>
      <c r="V69" s="7">
        <f t="shared" si="87"/>
        <v>55.8</v>
      </c>
      <c r="W69" s="137"/>
      <c r="X69" s="7">
        <v>55.8</v>
      </c>
      <c r="Y69" s="137"/>
      <c r="Z69" s="137"/>
      <c r="AA69" s="29">
        <f t="shared" si="88"/>
        <v>66.3</v>
      </c>
      <c r="AB69" s="26"/>
      <c r="AC69" s="29">
        <v>66.3</v>
      </c>
      <c r="AD69" s="26"/>
      <c r="AE69" s="26"/>
      <c r="AF69" s="94">
        <f t="shared" si="89"/>
        <v>66.3</v>
      </c>
      <c r="AG69" s="130"/>
      <c r="AH69" s="95">
        <v>66.3</v>
      </c>
      <c r="AI69" s="130"/>
      <c r="AJ69" s="130"/>
      <c r="AK69" s="94">
        <f t="shared" si="90"/>
        <v>66.3</v>
      </c>
      <c r="AL69" s="94">
        <f t="shared" si="39"/>
        <v>0</v>
      </c>
      <c r="AM69" s="94">
        <f t="shared" si="39"/>
        <v>66.3</v>
      </c>
      <c r="AN69" s="94">
        <f t="shared" si="39"/>
        <v>0</v>
      </c>
      <c r="AO69" s="94">
        <f t="shared" si="39"/>
        <v>0</v>
      </c>
      <c r="AP69" s="95">
        <f t="shared" si="91"/>
        <v>31.7</v>
      </c>
      <c r="AQ69" s="95">
        <f t="shared" si="92"/>
        <v>30</v>
      </c>
      <c r="AR69" s="45"/>
      <c r="AS69" s="45"/>
      <c r="AT69" s="94">
        <v>31.7</v>
      </c>
      <c r="AU69" s="94">
        <v>30</v>
      </c>
      <c r="AV69" s="45"/>
      <c r="AW69" s="45"/>
      <c r="AX69" s="45"/>
      <c r="AY69" s="45"/>
      <c r="AZ69" s="92">
        <f t="shared" si="93"/>
        <v>55.8</v>
      </c>
      <c r="BA69" s="165"/>
      <c r="BB69" s="92">
        <v>55.8</v>
      </c>
      <c r="BC69" s="165"/>
      <c r="BD69" s="165"/>
      <c r="BE69" s="160">
        <f t="shared" si="94"/>
        <v>66.3</v>
      </c>
      <c r="BF69" s="161"/>
      <c r="BG69" s="160">
        <v>66.3</v>
      </c>
      <c r="BH69" s="161"/>
      <c r="BI69" s="161"/>
      <c r="BJ69" s="43">
        <f t="shared" si="95"/>
        <v>66.3</v>
      </c>
      <c r="BK69" s="38"/>
      <c r="BL69" s="43">
        <v>66.3</v>
      </c>
      <c r="BM69" s="38"/>
      <c r="BN69" s="38"/>
      <c r="BO69" s="43">
        <f t="shared" si="84"/>
        <v>66.3</v>
      </c>
      <c r="BP69" s="38">
        <f t="shared" si="64"/>
        <v>0</v>
      </c>
      <c r="BQ69" s="43">
        <f t="shared" si="48"/>
        <v>66.3</v>
      </c>
      <c r="BR69" s="43">
        <f t="shared" ref="BR69" si="96">SUM(BR70:BR84)</f>
        <v>0</v>
      </c>
      <c r="BS69" s="43">
        <f t="shared" si="49"/>
        <v>0</v>
      </c>
      <c r="BU69" s="116"/>
    </row>
    <row r="70" spans="2:73" ht="158.25" customHeight="1" x14ac:dyDescent="0.25">
      <c r="B70" s="26" t="s">
        <v>159</v>
      </c>
      <c r="C70" s="22" t="s">
        <v>208</v>
      </c>
      <c r="D70" s="214" t="s">
        <v>297</v>
      </c>
      <c r="E70" s="215"/>
      <c r="F70" s="214"/>
      <c r="G70" s="215"/>
      <c r="H70" s="33"/>
      <c r="I70" s="33" t="s">
        <v>377</v>
      </c>
      <c r="J70" s="27" t="s">
        <v>235</v>
      </c>
      <c r="K70" s="36" t="s">
        <v>305</v>
      </c>
      <c r="L70" s="43">
        <f t="shared" si="85"/>
        <v>7674.2</v>
      </c>
      <c r="M70" s="43">
        <f t="shared" si="86"/>
        <v>6966</v>
      </c>
      <c r="N70" s="45"/>
      <c r="O70" s="45"/>
      <c r="P70" s="94">
        <v>7674.2</v>
      </c>
      <c r="Q70" s="94">
        <v>6966</v>
      </c>
      <c r="R70" s="45"/>
      <c r="S70" s="45"/>
      <c r="T70" s="45"/>
      <c r="U70" s="45"/>
      <c r="V70" s="7">
        <f t="shared" si="87"/>
        <v>9782</v>
      </c>
      <c r="W70" s="137"/>
      <c r="X70" s="7">
        <v>9782</v>
      </c>
      <c r="Y70" s="137"/>
      <c r="Z70" s="137"/>
      <c r="AA70" s="29">
        <f t="shared" si="88"/>
        <v>12528.4</v>
      </c>
      <c r="AB70" s="26"/>
      <c r="AC70" s="29">
        <v>12528.4</v>
      </c>
      <c r="AD70" s="26"/>
      <c r="AE70" s="26"/>
      <c r="AF70" s="94">
        <f t="shared" si="89"/>
        <v>12528.4</v>
      </c>
      <c r="AG70" s="130"/>
      <c r="AH70" s="95">
        <v>12528.4</v>
      </c>
      <c r="AI70" s="130"/>
      <c r="AJ70" s="130"/>
      <c r="AK70" s="94">
        <f t="shared" si="90"/>
        <v>12528.4</v>
      </c>
      <c r="AL70" s="94">
        <f t="shared" si="39"/>
        <v>0</v>
      </c>
      <c r="AM70" s="94">
        <f t="shared" si="39"/>
        <v>12528.4</v>
      </c>
      <c r="AN70" s="94">
        <f t="shared" si="39"/>
        <v>0</v>
      </c>
      <c r="AO70" s="94">
        <f t="shared" si="39"/>
        <v>0</v>
      </c>
      <c r="AP70" s="95">
        <f t="shared" si="91"/>
        <v>7674.2</v>
      </c>
      <c r="AQ70" s="95">
        <f t="shared" si="92"/>
        <v>6966</v>
      </c>
      <c r="AR70" s="45"/>
      <c r="AS70" s="45"/>
      <c r="AT70" s="94">
        <v>7674.2</v>
      </c>
      <c r="AU70" s="94">
        <v>6966</v>
      </c>
      <c r="AV70" s="45"/>
      <c r="AW70" s="45"/>
      <c r="AX70" s="45"/>
      <c r="AY70" s="45"/>
      <c r="AZ70" s="92">
        <f t="shared" si="93"/>
        <v>9782</v>
      </c>
      <c r="BA70" s="165"/>
      <c r="BB70" s="92">
        <v>9782</v>
      </c>
      <c r="BC70" s="165"/>
      <c r="BD70" s="165"/>
      <c r="BE70" s="160">
        <f t="shared" si="94"/>
        <v>12528.4</v>
      </c>
      <c r="BF70" s="161"/>
      <c r="BG70" s="160">
        <v>12528.4</v>
      </c>
      <c r="BH70" s="161"/>
      <c r="BI70" s="161"/>
      <c r="BJ70" s="43">
        <f t="shared" si="95"/>
        <v>12528.4</v>
      </c>
      <c r="BK70" s="38"/>
      <c r="BL70" s="43">
        <v>12528.4</v>
      </c>
      <c r="BM70" s="38"/>
      <c r="BN70" s="38"/>
      <c r="BO70" s="43">
        <f t="shared" si="84"/>
        <v>12528.4</v>
      </c>
      <c r="BP70" s="38">
        <f t="shared" si="64"/>
        <v>0</v>
      </c>
      <c r="BQ70" s="43">
        <f t="shared" si="48"/>
        <v>12528.4</v>
      </c>
      <c r="BR70" s="43">
        <f t="shared" ref="BR70" si="97">SUM(BR71:BR85)</f>
        <v>0</v>
      </c>
      <c r="BS70" s="43">
        <f t="shared" si="49"/>
        <v>0</v>
      </c>
      <c r="BU70" s="116"/>
    </row>
    <row r="71" spans="2:73" ht="86.25" customHeight="1" x14ac:dyDescent="0.25">
      <c r="B71" s="16" t="s">
        <v>160</v>
      </c>
      <c r="C71" s="22" t="s">
        <v>209</v>
      </c>
      <c r="D71" s="214" t="s">
        <v>297</v>
      </c>
      <c r="E71" s="215"/>
      <c r="F71" s="214"/>
      <c r="G71" s="215"/>
      <c r="H71" s="33"/>
      <c r="I71" s="33" t="s">
        <v>377</v>
      </c>
      <c r="J71" s="27" t="s">
        <v>222</v>
      </c>
      <c r="K71" s="36" t="s">
        <v>306</v>
      </c>
      <c r="L71" s="43">
        <f t="shared" si="85"/>
        <v>2640.4</v>
      </c>
      <c r="M71" s="43">
        <f t="shared" si="86"/>
        <v>2640.4</v>
      </c>
      <c r="N71" s="45"/>
      <c r="O71" s="45"/>
      <c r="P71" s="94">
        <v>2640.4</v>
      </c>
      <c r="Q71" s="94">
        <v>2640.4</v>
      </c>
      <c r="R71" s="45"/>
      <c r="S71" s="45"/>
      <c r="T71" s="45"/>
      <c r="U71" s="45"/>
      <c r="V71" s="7">
        <f t="shared" si="87"/>
        <v>3858.5</v>
      </c>
      <c r="W71" s="137"/>
      <c r="X71" s="7">
        <v>3858.5</v>
      </c>
      <c r="Y71" s="137"/>
      <c r="Z71" s="137"/>
      <c r="AA71" s="29">
        <f t="shared" si="88"/>
        <v>4274.5</v>
      </c>
      <c r="AB71" s="26"/>
      <c r="AC71" s="29">
        <v>4274.5</v>
      </c>
      <c r="AD71" s="26"/>
      <c r="AE71" s="26"/>
      <c r="AF71" s="94">
        <f t="shared" si="89"/>
        <v>4274.5</v>
      </c>
      <c r="AG71" s="130"/>
      <c r="AH71" s="95">
        <v>4274.5</v>
      </c>
      <c r="AI71" s="130"/>
      <c r="AJ71" s="130"/>
      <c r="AK71" s="94">
        <f t="shared" si="90"/>
        <v>4274.5</v>
      </c>
      <c r="AL71" s="94">
        <f t="shared" si="39"/>
        <v>0</v>
      </c>
      <c r="AM71" s="94">
        <f t="shared" si="39"/>
        <v>4274.5</v>
      </c>
      <c r="AN71" s="94">
        <f t="shared" si="39"/>
        <v>0</v>
      </c>
      <c r="AO71" s="94">
        <f t="shared" si="39"/>
        <v>0</v>
      </c>
      <c r="AP71" s="95">
        <f t="shared" si="91"/>
        <v>2640.4</v>
      </c>
      <c r="AQ71" s="95">
        <f t="shared" si="92"/>
        <v>2640.4</v>
      </c>
      <c r="AR71" s="45"/>
      <c r="AS71" s="45"/>
      <c r="AT71" s="94">
        <v>2640.4</v>
      </c>
      <c r="AU71" s="94">
        <v>2640.4</v>
      </c>
      <c r="AV71" s="45"/>
      <c r="AW71" s="45"/>
      <c r="AX71" s="45"/>
      <c r="AY71" s="45"/>
      <c r="AZ71" s="92">
        <f t="shared" si="93"/>
        <v>3858.5</v>
      </c>
      <c r="BA71" s="165"/>
      <c r="BB71" s="92">
        <v>3858.5</v>
      </c>
      <c r="BC71" s="165"/>
      <c r="BD71" s="165"/>
      <c r="BE71" s="160">
        <f t="shared" si="94"/>
        <v>4274.5</v>
      </c>
      <c r="BF71" s="161"/>
      <c r="BG71" s="160">
        <v>4274.5</v>
      </c>
      <c r="BH71" s="161"/>
      <c r="BI71" s="161"/>
      <c r="BJ71" s="43">
        <f t="shared" si="95"/>
        <v>4274.5</v>
      </c>
      <c r="BK71" s="38"/>
      <c r="BL71" s="43">
        <v>4274.5</v>
      </c>
      <c r="BM71" s="38"/>
      <c r="BN71" s="38"/>
      <c r="BO71" s="43">
        <f t="shared" si="84"/>
        <v>4274.5</v>
      </c>
      <c r="BP71" s="38">
        <f t="shared" si="64"/>
        <v>0</v>
      </c>
      <c r="BQ71" s="43">
        <f t="shared" si="48"/>
        <v>4274.5</v>
      </c>
      <c r="BR71" s="43">
        <f t="shared" ref="BR71" si="98">SUM(BR72:BR86)</f>
        <v>0</v>
      </c>
      <c r="BS71" s="43">
        <f t="shared" si="49"/>
        <v>0</v>
      </c>
      <c r="BU71" s="116"/>
    </row>
    <row r="72" spans="2:73" ht="113.25" customHeight="1" x14ac:dyDescent="0.25">
      <c r="B72" s="16" t="s">
        <v>161</v>
      </c>
      <c r="C72" s="22" t="s">
        <v>210</v>
      </c>
      <c r="D72" s="214" t="s">
        <v>297</v>
      </c>
      <c r="E72" s="215"/>
      <c r="F72" s="214"/>
      <c r="G72" s="215"/>
      <c r="H72" s="33"/>
      <c r="I72" s="33" t="s">
        <v>377</v>
      </c>
      <c r="J72" s="27" t="s">
        <v>237</v>
      </c>
      <c r="K72" s="36" t="s">
        <v>253</v>
      </c>
      <c r="L72" s="43">
        <f t="shared" si="85"/>
        <v>1213</v>
      </c>
      <c r="M72" s="43">
        <f t="shared" si="86"/>
        <v>1213</v>
      </c>
      <c r="N72" s="45"/>
      <c r="O72" s="45"/>
      <c r="P72" s="94">
        <v>1213</v>
      </c>
      <c r="Q72" s="94">
        <v>1213</v>
      </c>
      <c r="R72" s="45"/>
      <c r="S72" s="45"/>
      <c r="T72" s="45"/>
      <c r="U72" s="45"/>
      <c r="V72" s="7">
        <f t="shared" si="87"/>
        <v>2179</v>
      </c>
      <c r="W72" s="137"/>
      <c r="X72" s="7">
        <v>2179</v>
      </c>
      <c r="Y72" s="137"/>
      <c r="Z72" s="137"/>
      <c r="AA72" s="29">
        <f t="shared" si="88"/>
        <v>1256.9000000000001</v>
      </c>
      <c r="AB72" s="26"/>
      <c r="AC72" s="29">
        <v>1256.9000000000001</v>
      </c>
      <c r="AD72" s="26"/>
      <c r="AE72" s="26"/>
      <c r="AF72" s="94">
        <f t="shared" si="89"/>
        <v>1256.9000000000001</v>
      </c>
      <c r="AG72" s="130"/>
      <c r="AH72" s="95">
        <v>1256.9000000000001</v>
      </c>
      <c r="AI72" s="130"/>
      <c r="AJ72" s="130"/>
      <c r="AK72" s="94">
        <f t="shared" si="90"/>
        <v>1256.9000000000001</v>
      </c>
      <c r="AL72" s="94">
        <f t="shared" si="39"/>
        <v>0</v>
      </c>
      <c r="AM72" s="94">
        <f t="shared" si="39"/>
        <v>1256.9000000000001</v>
      </c>
      <c r="AN72" s="94">
        <f t="shared" si="39"/>
        <v>0</v>
      </c>
      <c r="AO72" s="94">
        <f t="shared" si="39"/>
        <v>0</v>
      </c>
      <c r="AP72" s="95">
        <f t="shared" si="91"/>
        <v>1213</v>
      </c>
      <c r="AQ72" s="95">
        <f t="shared" si="92"/>
        <v>1213</v>
      </c>
      <c r="AR72" s="45"/>
      <c r="AS72" s="45"/>
      <c r="AT72" s="94">
        <v>1213</v>
      </c>
      <c r="AU72" s="94">
        <v>1213</v>
      </c>
      <c r="AV72" s="45"/>
      <c r="AW72" s="45"/>
      <c r="AX72" s="45"/>
      <c r="AY72" s="45"/>
      <c r="AZ72" s="92">
        <f t="shared" si="93"/>
        <v>2179</v>
      </c>
      <c r="BA72" s="165"/>
      <c r="BB72" s="92">
        <v>2179</v>
      </c>
      <c r="BC72" s="165"/>
      <c r="BD72" s="165"/>
      <c r="BE72" s="160">
        <f t="shared" si="94"/>
        <v>1256.9000000000001</v>
      </c>
      <c r="BF72" s="161"/>
      <c r="BG72" s="160">
        <v>1256.9000000000001</v>
      </c>
      <c r="BH72" s="161"/>
      <c r="BI72" s="161"/>
      <c r="BJ72" s="43">
        <f t="shared" si="95"/>
        <v>1256.9000000000001</v>
      </c>
      <c r="BK72" s="38"/>
      <c r="BL72" s="43">
        <v>1256.9000000000001</v>
      </c>
      <c r="BM72" s="38"/>
      <c r="BN72" s="38"/>
      <c r="BO72" s="43">
        <f t="shared" si="84"/>
        <v>1256.9000000000001</v>
      </c>
      <c r="BP72" s="38">
        <f t="shared" si="64"/>
        <v>0</v>
      </c>
      <c r="BQ72" s="43">
        <f t="shared" si="48"/>
        <v>1256.9000000000001</v>
      </c>
      <c r="BR72" s="43">
        <f t="shared" ref="BR72" si="99">SUM(BR73:BR87)</f>
        <v>0</v>
      </c>
      <c r="BS72" s="43">
        <f t="shared" si="49"/>
        <v>0</v>
      </c>
      <c r="BU72" s="116"/>
    </row>
    <row r="73" spans="2:73" ht="94.5" x14ac:dyDescent="0.25">
      <c r="B73" s="16" t="s">
        <v>162</v>
      </c>
      <c r="C73" s="22" t="s">
        <v>211</v>
      </c>
      <c r="D73" s="214" t="s">
        <v>297</v>
      </c>
      <c r="E73" s="215"/>
      <c r="F73" s="214"/>
      <c r="G73" s="215"/>
      <c r="H73" s="33"/>
      <c r="I73" s="33" t="s">
        <v>377</v>
      </c>
      <c r="J73" s="27" t="s">
        <v>238</v>
      </c>
      <c r="K73" s="36" t="s">
        <v>304</v>
      </c>
      <c r="L73" s="43">
        <f t="shared" si="85"/>
        <v>106725.8</v>
      </c>
      <c r="M73" s="43">
        <f t="shared" si="86"/>
        <v>106706.5</v>
      </c>
      <c r="N73" s="45"/>
      <c r="O73" s="45"/>
      <c r="P73" s="94">
        <v>106725.8</v>
      </c>
      <c r="Q73" s="94">
        <v>106706.5</v>
      </c>
      <c r="R73" s="45"/>
      <c r="S73" s="45"/>
      <c r="T73" s="45"/>
      <c r="U73" s="45"/>
      <c r="V73" s="7">
        <f t="shared" si="87"/>
        <v>111261.5</v>
      </c>
      <c r="W73" s="137"/>
      <c r="X73" s="7">
        <v>111261.5</v>
      </c>
      <c r="Y73" s="137"/>
      <c r="Z73" s="137"/>
      <c r="AA73" s="29">
        <f t="shared" si="88"/>
        <v>110482.1</v>
      </c>
      <c r="AB73" s="26"/>
      <c r="AC73" s="29">
        <v>110482.1</v>
      </c>
      <c r="AD73" s="26"/>
      <c r="AE73" s="26"/>
      <c r="AF73" s="94">
        <f t="shared" si="89"/>
        <v>110482.1</v>
      </c>
      <c r="AG73" s="130"/>
      <c r="AH73" s="95">
        <v>110482.1</v>
      </c>
      <c r="AI73" s="130"/>
      <c r="AJ73" s="130"/>
      <c r="AK73" s="94">
        <f t="shared" si="90"/>
        <v>110482.1</v>
      </c>
      <c r="AL73" s="94">
        <f t="shared" si="39"/>
        <v>0</v>
      </c>
      <c r="AM73" s="94">
        <f t="shared" si="39"/>
        <v>110482.1</v>
      </c>
      <c r="AN73" s="94">
        <f t="shared" si="39"/>
        <v>0</v>
      </c>
      <c r="AO73" s="94">
        <f t="shared" si="39"/>
        <v>0</v>
      </c>
      <c r="AP73" s="95">
        <f t="shared" si="91"/>
        <v>106725.8</v>
      </c>
      <c r="AQ73" s="95">
        <f t="shared" si="92"/>
        <v>106706.5</v>
      </c>
      <c r="AR73" s="45"/>
      <c r="AS73" s="45"/>
      <c r="AT73" s="94">
        <v>106725.8</v>
      </c>
      <c r="AU73" s="94">
        <v>106706.5</v>
      </c>
      <c r="AV73" s="45"/>
      <c r="AW73" s="45"/>
      <c r="AX73" s="45"/>
      <c r="AY73" s="45"/>
      <c r="AZ73" s="92">
        <f t="shared" si="93"/>
        <v>111261.5</v>
      </c>
      <c r="BA73" s="165"/>
      <c r="BB73" s="92">
        <v>111261.5</v>
      </c>
      <c r="BC73" s="165"/>
      <c r="BD73" s="165"/>
      <c r="BE73" s="160">
        <f t="shared" si="94"/>
        <v>110482.1</v>
      </c>
      <c r="BF73" s="161"/>
      <c r="BG73" s="160">
        <v>110482.1</v>
      </c>
      <c r="BH73" s="161"/>
      <c r="BI73" s="161"/>
      <c r="BJ73" s="43">
        <f t="shared" si="95"/>
        <v>110482.1</v>
      </c>
      <c r="BK73" s="38"/>
      <c r="BL73" s="43">
        <v>110482.1</v>
      </c>
      <c r="BM73" s="38"/>
      <c r="BN73" s="38"/>
      <c r="BO73" s="43">
        <f t="shared" si="84"/>
        <v>110482.1</v>
      </c>
      <c r="BP73" s="38">
        <f t="shared" si="64"/>
        <v>0</v>
      </c>
      <c r="BQ73" s="43">
        <f t="shared" si="48"/>
        <v>110482.1</v>
      </c>
      <c r="BR73" s="43">
        <f t="shared" ref="BR73" si="100">SUM(BR74:BR88)</f>
        <v>0</v>
      </c>
      <c r="BS73" s="43">
        <f t="shared" si="49"/>
        <v>0</v>
      </c>
      <c r="BU73" s="116"/>
    </row>
    <row r="74" spans="2:73" ht="94.5" customHeight="1" x14ac:dyDescent="0.25">
      <c r="B74" s="16" t="s">
        <v>163</v>
      </c>
      <c r="C74" s="22" t="s">
        <v>212</v>
      </c>
      <c r="D74" s="214" t="s">
        <v>297</v>
      </c>
      <c r="E74" s="215"/>
      <c r="F74" s="214"/>
      <c r="G74" s="215"/>
      <c r="H74" s="33"/>
      <c r="I74" s="33" t="s">
        <v>377</v>
      </c>
      <c r="J74" s="27" t="s">
        <v>234</v>
      </c>
      <c r="K74" s="34" t="s">
        <v>346</v>
      </c>
      <c r="L74" s="43">
        <f t="shared" si="85"/>
        <v>6236.1</v>
      </c>
      <c r="M74" s="43">
        <f t="shared" si="85"/>
        <v>6199</v>
      </c>
      <c r="N74" s="45"/>
      <c r="O74" s="45"/>
      <c r="P74" s="94">
        <v>6236.1</v>
      </c>
      <c r="Q74" s="94">
        <v>6199</v>
      </c>
      <c r="R74" s="45"/>
      <c r="S74" s="45"/>
      <c r="T74" s="45"/>
      <c r="U74" s="45"/>
      <c r="V74" s="7">
        <f t="shared" si="87"/>
        <v>3638.6</v>
      </c>
      <c r="W74" s="137"/>
      <c r="X74" s="7">
        <v>3638.6</v>
      </c>
      <c r="Y74" s="137"/>
      <c r="Z74" s="137"/>
      <c r="AA74" s="29">
        <f t="shared" si="88"/>
        <v>3124</v>
      </c>
      <c r="AB74" s="26"/>
      <c r="AC74" s="26">
        <v>3124</v>
      </c>
      <c r="AD74" s="26"/>
      <c r="AE74" s="26"/>
      <c r="AF74" s="126">
        <f t="shared" si="89"/>
        <v>3121.7</v>
      </c>
      <c r="AG74" s="131"/>
      <c r="AH74" s="131">
        <v>3121.7</v>
      </c>
      <c r="AI74" s="131"/>
      <c r="AJ74" s="131"/>
      <c r="AK74" s="94">
        <f t="shared" si="90"/>
        <v>3121.7</v>
      </c>
      <c r="AL74" s="94">
        <f t="shared" si="39"/>
        <v>0</v>
      </c>
      <c r="AM74" s="94">
        <v>3121.7</v>
      </c>
      <c r="AN74" s="94">
        <f t="shared" si="39"/>
        <v>0</v>
      </c>
      <c r="AO74" s="94">
        <f t="shared" si="39"/>
        <v>0</v>
      </c>
      <c r="AP74" s="95">
        <f t="shared" si="91"/>
        <v>6236.1</v>
      </c>
      <c r="AQ74" s="95">
        <f t="shared" si="92"/>
        <v>6199</v>
      </c>
      <c r="AR74" s="45"/>
      <c r="AS74" s="45"/>
      <c r="AT74" s="94">
        <v>6236.1</v>
      </c>
      <c r="AU74" s="94">
        <v>6199</v>
      </c>
      <c r="AV74" s="45"/>
      <c r="AW74" s="45"/>
      <c r="AX74" s="45"/>
      <c r="AY74" s="45"/>
      <c r="AZ74" s="168">
        <f t="shared" si="93"/>
        <v>3638.6</v>
      </c>
      <c r="BA74" s="168"/>
      <c r="BB74" s="168">
        <v>3638.6</v>
      </c>
      <c r="BC74" s="168"/>
      <c r="BD74" s="168"/>
      <c r="BE74" s="162">
        <f t="shared" si="94"/>
        <v>3124</v>
      </c>
      <c r="BF74" s="162"/>
      <c r="BG74" s="162">
        <v>3124</v>
      </c>
      <c r="BH74" s="162"/>
      <c r="BI74" s="162"/>
      <c r="BJ74" s="76">
        <f t="shared" si="95"/>
        <v>3121.7</v>
      </c>
      <c r="BK74" s="76"/>
      <c r="BL74" s="76">
        <v>3121.7</v>
      </c>
      <c r="BM74" s="76"/>
      <c r="BN74" s="76"/>
      <c r="BO74" s="43">
        <f t="shared" si="84"/>
        <v>3121.7</v>
      </c>
      <c r="BP74" s="76">
        <f t="shared" si="64"/>
        <v>0</v>
      </c>
      <c r="BQ74" s="43">
        <f>BL74</f>
        <v>3121.7</v>
      </c>
      <c r="BR74" s="43">
        <f t="shared" ref="BR74" si="101">SUM(BR75:BR89)</f>
        <v>0</v>
      </c>
      <c r="BS74" s="43">
        <f t="shared" si="49"/>
        <v>0</v>
      </c>
      <c r="BU74" s="116"/>
    </row>
    <row r="75" spans="2:73" ht="40.5" x14ac:dyDescent="0.25">
      <c r="B75" s="16" t="s">
        <v>107</v>
      </c>
      <c r="C75" s="22" t="s">
        <v>108</v>
      </c>
      <c r="D75" s="214"/>
      <c r="E75" s="215"/>
      <c r="F75" s="214"/>
      <c r="G75" s="215"/>
      <c r="H75" s="33"/>
      <c r="I75" s="33"/>
      <c r="J75" s="27" t="s">
        <v>88</v>
      </c>
      <c r="K75" s="36"/>
      <c r="L75" s="43">
        <f>L76+L77+L78+L79</f>
        <v>452934.5</v>
      </c>
      <c r="M75" s="43">
        <f>M76+M77+M78+M79</f>
        <v>449180.2</v>
      </c>
      <c r="N75" s="95">
        <f t="shared" ref="N75:Z75" si="102">N76+N77+N78</f>
        <v>0</v>
      </c>
      <c r="O75" s="95">
        <f t="shared" si="102"/>
        <v>0</v>
      </c>
      <c r="P75" s="95">
        <f t="shared" si="102"/>
        <v>252934.5</v>
      </c>
      <c r="Q75" s="95">
        <f t="shared" si="102"/>
        <v>249180.2</v>
      </c>
      <c r="R75" s="95">
        <f t="shared" si="102"/>
        <v>0</v>
      </c>
      <c r="S75" s="95">
        <f t="shared" si="102"/>
        <v>0</v>
      </c>
      <c r="T75" s="95">
        <f>T79</f>
        <v>200000</v>
      </c>
      <c r="U75" s="95">
        <f>U79</f>
        <v>200000</v>
      </c>
      <c r="V75" s="6">
        <f t="shared" si="102"/>
        <v>278983.80000000005</v>
      </c>
      <c r="W75" s="6">
        <f t="shared" si="102"/>
        <v>0</v>
      </c>
      <c r="X75" s="6">
        <f t="shared" si="102"/>
        <v>278983.80000000005</v>
      </c>
      <c r="Y75" s="6">
        <f t="shared" si="102"/>
        <v>0</v>
      </c>
      <c r="Z75" s="6">
        <f t="shared" si="102"/>
        <v>0</v>
      </c>
      <c r="AA75" s="43">
        <f t="shared" ref="AA75" si="103">AA76+AA77+AA78+AA81</f>
        <v>700098.5</v>
      </c>
      <c r="AB75" s="43">
        <f t="shared" ref="AB75" si="104">AB76+AB77+AB78+AB81</f>
        <v>0</v>
      </c>
      <c r="AC75" s="43">
        <f t="shared" ref="AC75" si="105">AC76+AC77+AC78+AC81</f>
        <v>248711.19999999998</v>
      </c>
      <c r="AD75" s="43">
        <f t="shared" ref="AD75" si="106">AD76+AD77+AD78+AD81</f>
        <v>0</v>
      </c>
      <c r="AE75" s="43">
        <f t="shared" ref="AE75" si="107">AE76+AE77+AE78+AE81</f>
        <v>451387.3</v>
      </c>
      <c r="AF75" s="95">
        <f t="shared" ref="AF75" si="108">AF76+AF77+AF78+AF81</f>
        <v>757624.29999999993</v>
      </c>
      <c r="AG75" s="95">
        <f t="shared" ref="AG75" si="109">AG76+AG77+AG78+AG81</f>
        <v>0</v>
      </c>
      <c r="AH75" s="95">
        <f t="shared" ref="AH75" si="110">AH76+AH77+AH78+AH81</f>
        <v>248711.19999999998</v>
      </c>
      <c r="AI75" s="95">
        <f t="shared" ref="AI75" si="111">AI76+AI77+AI78+AI81</f>
        <v>0</v>
      </c>
      <c r="AJ75" s="95">
        <f t="shared" ref="AJ75" si="112">AJ76+AJ77+AJ78+AJ81</f>
        <v>508913.1</v>
      </c>
      <c r="AK75" s="95">
        <f t="shared" ref="AK75" si="113">AK76+AK77+AK78+AK81</f>
        <v>757624.29999999993</v>
      </c>
      <c r="AL75" s="95">
        <f t="shared" ref="AL75" si="114">AL76+AL77+AL78+AL81</f>
        <v>0</v>
      </c>
      <c r="AM75" s="95">
        <f t="shared" ref="AM75" si="115">AM76+AM77+AM78+AM81</f>
        <v>248711.19999999998</v>
      </c>
      <c r="AN75" s="95">
        <f t="shared" ref="AN75" si="116">AN76+AN77+AN78+AN81</f>
        <v>0</v>
      </c>
      <c r="AO75" s="95">
        <f t="shared" ref="AO75" si="117">AO76+AO77+AO78+AO81</f>
        <v>508913.1</v>
      </c>
      <c r="AP75" s="95">
        <f>AP76+AP77+AP78+AP79</f>
        <v>447893.39999999997</v>
      </c>
      <c r="AQ75" s="95">
        <f>AQ76+AQ77+AQ78+AQ79</f>
        <v>444867.8</v>
      </c>
      <c r="AR75" s="95">
        <f t="shared" ref="AR75" si="118">AR76+AR77+AR78+AR81</f>
        <v>0</v>
      </c>
      <c r="AS75" s="95">
        <f t="shared" ref="AS75" si="119">AS76+AS77+AS78+AS81</f>
        <v>0</v>
      </c>
      <c r="AT75" s="95">
        <f t="shared" ref="AT75" si="120">AT76+AT77+AT78+AT81</f>
        <v>247893.39999999997</v>
      </c>
      <c r="AU75" s="95">
        <f t="shared" ref="AU75" si="121">AU76+AU77+AU78+AU81</f>
        <v>244867.8</v>
      </c>
      <c r="AV75" s="95">
        <f t="shared" ref="AV75" si="122">AV76+AV77+AV78+AV81</f>
        <v>0</v>
      </c>
      <c r="AW75" s="95">
        <f t="shared" ref="AW75" si="123">AW76+AW77+AW78+AW81</f>
        <v>0</v>
      </c>
      <c r="AX75" s="95">
        <f t="shared" ref="AX75" si="124">AX76+AX77+AX78+AX81</f>
        <v>200000</v>
      </c>
      <c r="AY75" s="95">
        <f t="shared" ref="AY75" si="125">AY76+AY77+AY78+AY81</f>
        <v>200000</v>
      </c>
      <c r="AZ75" s="92">
        <f t="shared" ref="AZ75:BD75" si="126">AZ76+AZ77+AZ78</f>
        <v>277577.7</v>
      </c>
      <c r="BA75" s="92">
        <f t="shared" si="126"/>
        <v>0</v>
      </c>
      <c r="BB75" s="92">
        <f t="shared" si="126"/>
        <v>277577.7</v>
      </c>
      <c r="BC75" s="92">
        <f t="shared" si="126"/>
        <v>0</v>
      </c>
      <c r="BD75" s="92">
        <f t="shared" si="126"/>
        <v>0</v>
      </c>
      <c r="BE75" s="95">
        <f t="shared" ref="BE75" si="127">BE76+BE77+BE78+BE81</f>
        <v>698042.6</v>
      </c>
      <c r="BF75" s="95">
        <f t="shared" ref="BF75" si="128">BF76+BF77+BF78+BF81</f>
        <v>0</v>
      </c>
      <c r="BG75" s="95">
        <f t="shared" ref="BG75" si="129">BG76+BG77+BG78+BG81</f>
        <v>246655.3</v>
      </c>
      <c r="BH75" s="95">
        <f t="shared" ref="BH75" si="130">BH76+BH77+BH78+BH81</f>
        <v>0</v>
      </c>
      <c r="BI75" s="95">
        <f t="shared" ref="BI75" si="131">BI76+BI77+BI78+BI81</f>
        <v>451387.3</v>
      </c>
      <c r="BJ75" s="43">
        <f t="shared" ref="BJ75" si="132">BJ76+BJ77+BJ78+BJ81</f>
        <v>755529.39999999991</v>
      </c>
      <c r="BK75" s="43">
        <f t="shared" ref="BK75" si="133">BK76+BK77+BK78+BK81</f>
        <v>0</v>
      </c>
      <c r="BL75" s="43">
        <f t="shared" ref="BL75" si="134">BL76+BL77+BL78+BL81</f>
        <v>246616.3</v>
      </c>
      <c r="BM75" s="43">
        <f t="shared" ref="BM75" si="135">BM76+BM77+BM78+BM81</f>
        <v>0</v>
      </c>
      <c r="BN75" s="43">
        <f t="shared" ref="BN75" si="136">BN76+BN77+BN78+BN81</f>
        <v>508913.1</v>
      </c>
      <c r="BO75" s="43">
        <f t="shared" ref="BO75" si="137">BO76+BO77+BO78+BO81</f>
        <v>755529.39999999991</v>
      </c>
      <c r="BP75" s="43">
        <f t="shared" ref="BP75" si="138">BP76+BP77+BP78+BP81</f>
        <v>0</v>
      </c>
      <c r="BQ75" s="43">
        <f t="shared" ref="BQ75" si="139">BQ76+BQ77+BQ78+BQ81</f>
        <v>246616.3</v>
      </c>
      <c r="BR75" s="43">
        <f t="shared" ref="BR75" si="140">BR76+BR77+BR78+BR81</f>
        <v>0</v>
      </c>
      <c r="BS75" s="43">
        <f t="shared" ref="BS75" si="141">BS76+BS77+BS78+BS81</f>
        <v>508913.1</v>
      </c>
      <c r="BU75" s="116"/>
    </row>
    <row r="76" spans="2:73" ht="112.5" customHeight="1" x14ac:dyDescent="0.25">
      <c r="B76" s="16" t="s">
        <v>164</v>
      </c>
      <c r="C76" s="22" t="s">
        <v>213</v>
      </c>
      <c r="D76" s="214" t="s">
        <v>297</v>
      </c>
      <c r="E76" s="215"/>
      <c r="F76" s="214"/>
      <c r="G76" s="215"/>
      <c r="H76" s="33"/>
      <c r="I76" s="33" t="s">
        <v>377</v>
      </c>
      <c r="J76" s="27" t="s">
        <v>222</v>
      </c>
      <c r="K76" s="36" t="s">
        <v>246</v>
      </c>
      <c r="L76" s="43">
        <f t="shared" ref="L76:M78" si="142">P76</f>
        <v>160844.1</v>
      </c>
      <c r="M76" s="43">
        <f t="shared" si="142"/>
        <v>157764.20000000001</v>
      </c>
      <c r="N76" s="45"/>
      <c r="O76" s="45"/>
      <c r="P76" s="94">
        <v>160844.1</v>
      </c>
      <c r="Q76" s="94">
        <v>157764.20000000001</v>
      </c>
      <c r="R76" s="45"/>
      <c r="S76" s="45"/>
      <c r="T76" s="45"/>
      <c r="U76" s="45"/>
      <c r="V76" s="7">
        <f>X76</f>
        <v>176005.2</v>
      </c>
      <c r="W76" s="137"/>
      <c r="X76" s="7">
        <v>176005.2</v>
      </c>
      <c r="Y76" s="137"/>
      <c r="Z76" s="137"/>
      <c r="AA76" s="29">
        <f>AC76</f>
        <v>159819.4</v>
      </c>
      <c r="AB76" s="26"/>
      <c r="AC76" s="29">
        <v>159819.4</v>
      </c>
      <c r="AD76" s="26"/>
      <c r="AE76" s="26"/>
      <c r="AF76" s="94">
        <f>AH76</f>
        <v>159819.4</v>
      </c>
      <c r="AG76" s="130"/>
      <c r="AH76" s="95">
        <v>159819.4</v>
      </c>
      <c r="AI76" s="130"/>
      <c r="AJ76" s="130"/>
      <c r="AK76" s="94">
        <f t="shared" si="39"/>
        <v>159819.4</v>
      </c>
      <c r="AL76" s="94">
        <f t="shared" si="39"/>
        <v>0</v>
      </c>
      <c r="AM76" s="94">
        <f t="shared" si="39"/>
        <v>159819.4</v>
      </c>
      <c r="AN76" s="94">
        <f t="shared" si="39"/>
        <v>0</v>
      </c>
      <c r="AO76" s="94">
        <f t="shared" si="39"/>
        <v>0</v>
      </c>
      <c r="AP76" s="95">
        <f t="shared" ref="AP76:AP78" si="143">AT76</f>
        <v>156291.79999999999</v>
      </c>
      <c r="AQ76" s="95">
        <f t="shared" ref="AQ76:AQ78" si="144">AU76</f>
        <v>153451.79999999999</v>
      </c>
      <c r="AR76" s="45"/>
      <c r="AS76" s="45"/>
      <c r="AT76" s="94">
        <v>156291.79999999999</v>
      </c>
      <c r="AU76" s="94">
        <v>153451.79999999999</v>
      </c>
      <c r="AV76" s="45"/>
      <c r="AW76" s="45"/>
      <c r="AX76" s="45"/>
      <c r="AY76" s="45"/>
      <c r="AZ76" s="92">
        <f>BB76</f>
        <v>175061.9</v>
      </c>
      <c r="BA76" s="165"/>
      <c r="BB76" s="92">
        <v>175061.9</v>
      </c>
      <c r="BC76" s="165"/>
      <c r="BD76" s="165"/>
      <c r="BE76" s="160">
        <f>BG76</f>
        <v>158498.5</v>
      </c>
      <c r="BF76" s="161"/>
      <c r="BG76" s="160">
        <v>158498.5</v>
      </c>
      <c r="BH76" s="161"/>
      <c r="BI76" s="161"/>
      <c r="BJ76" s="43">
        <f>BL76</f>
        <v>158459.5</v>
      </c>
      <c r="BK76" s="38"/>
      <c r="BL76" s="43">
        <v>158459.5</v>
      </c>
      <c r="BM76" s="38"/>
      <c r="BN76" s="38"/>
      <c r="BO76" s="43">
        <f t="shared" si="46"/>
        <v>158459.5</v>
      </c>
      <c r="BP76" s="76">
        <f t="shared" si="64"/>
        <v>0</v>
      </c>
      <c r="BQ76" s="43">
        <f t="shared" si="48"/>
        <v>158459.5</v>
      </c>
      <c r="BR76" s="43">
        <f t="shared" ref="BR76" si="145">SUM(BR77:BR91)</f>
        <v>0</v>
      </c>
      <c r="BS76" s="43">
        <f t="shared" si="49"/>
        <v>0</v>
      </c>
      <c r="BU76" s="116"/>
    </row>
    <row r="77" spans="2:73" ht="111" customHeight="1" x14ac:dyDescent="0.25">
      <c r="B77" s="16" t="s">
        <v>165</v>
      </c>
      <c r="C77" s="22" t="s">
        <v>214</v>
      </c>
      <c r="D77" s="214" t="s">
        <v>297</v>
      </c>
      <c r="E77" s="215"/>
      <c r="F77" s="214"/>
      <c r="G77" s="215"/>
      <c r="H77" s="33"/>
      <c r="I77" s="33" t="s">
        <v>377</v>
      </c>
      <c r="J77" s="27" t="s">
        <v>222</v>
      </c>
      <c r="K77" s="36" t="s">
        <v>245</v>
      </c>
      <c r="L77" s="43">
        <f t="shared" si="142"/>
        <v>87007.6</v>
      </c>
      <c r="M77" s="43">
        <f t="shared" si="142"/>
        <v>86333.2</v>
      </c>
      <c r="N77" s="45"/>
      <c r="O77" s="45"/>
      <c r="P77" s="94">
        <v>87007.6</v>
      </c>
      <c r="Q77" s="94">
        <v>86333.2</v>
      </c>
      <c r="R77" s="45"/>
      <c r="S77" s="45"/>
      <c r="T77" s="45"/>
      <c r="U77" s="45"/>
      <c r="V77" s="7">
        <f>X77</f>
        <v>96760.7</v>
      </c>
      <c r="W77" s="137"/>
      <c r="X77" s="7">
        <v>96760.7</v>
      </c>
      <c r="Y77" s="137"/>
      <c r="Z77" s="137"/>
      <c r="AA77" s="29">
        <f>AC77</f>
        <v>83808.899999999994</v>
      </c>
      <c r="AB77" s="26"/>
      <c r="AC77" s="29">
        <v>83808.899999999994</v>
      </c>
      <c r="AD77" s="26"/>
      <c r="AE77" s="26"/>
      <c r="AF77" s="94">
        <f>AH77</f>
        <v>83808.899999999994</v>
      </c>
      <c r="AG77" s="130"/>
      <c r="AH77" s="95">
        <v>83808.899999999994</v>
      </c>
      <c r="AI77" s="130"/>
      <c r="AJ77" s="130"/>
      <c r="AK77" s="94">
        <f t="shared" si="39"/>
        <v>83808.899999999994</v>
      </c>
      <c r="AL77" s="94">
        <f t="shared" si="39"/>
        <v>0</v>
      </c>
      <c r="AM77" s="94">
        <f t="shared" si="39"/>
        <v>83808.899999999994</v>
      </c>
      <c r="AN77" s="94">
        <f t="shared" si="39"/>
        <v>0</v>
      </c>
      <c r="AO77" s="94">
        <f t="shared" si="39"/>
        <v>0</v>
      </c>
      <c r="AP77" s="95">
        <f t="shared" si="143"/>
        <v>86518.8</v>
      </c>
      <c r="AQ77" s="95">
        <f t="shared" si="144"/>
        <v>86333.2</v>
      </c>
      <c r="AR77" s="45"/>
      <c r="AS77" s="45"/>
      <c r="AT77" s="94">
        <v>86518.8</v>
      </c>
      <c r="AU77" s="94">
        <v>86333.2</v>
      </c>
      <c r="AV77" s="45"/>
      <c r="AW77" s="45"/>
      <c r="AX77" s="45"/>
      <c r="AY77" s="45"/>
      <c r="AZ77" s="92">
        <f>BB77</f>
        <v>96297.9</v>
      </c>
      <c r="BA77" s="165"/>
      <c r="BB77" s="92">
        <v>96297.9</v>
      </c>
      <c r="BC77" s="165"/>
      <c r="BD77" s="165"/>
      <c r="BE77" s="160">
        <f>BG77</f>
        <v>83073.899999999994</v>
      </c>
      <c r="BF77" s="161"/>
      <c r="BG77" s="160">
        <v>83073.899999999994</v>
      </c>
      <c r="BH77" s="161"/>
      <c r="BI77" s="161"/>
      <c r="BJ77" s="43">
        <f>BL77</f>
        <v>83073.899999999994</v>
      </c>
      <c r="BK77" s="38"/>
      <c r="BL77" s="43">
        <v>83073.899999999994</v>
      </c>
      <c r="BM77" s="38"/>
      <c r="BN77" s="38"/>
      <c r="BO77" s="43">
        <f t="shared" si="46"/>
        <v>83073.899999999994</v>
      </c>
      <c r="BP77" s="76">
        <f t="shared" si="64"/>
        <v>0</v>
      </c>
      <c r="BQ77" s="43">
        <f t="shared" si="48"/>
        <v>83073.899999999994</v>
      </c>
      <c r="BR77" s="43">
        <f t="shared" ref="BR77" si="146">SUM(BR78:BR92)</f>
        <v>0</v>
      </c>
      <c r="BS77" s="43">
        <f t="shared" si="49"/>
        <v>0</v>
      </c>
      <c r="BU77" s="116"/>
    </row>
    <row r="78" spans="2:73" s="39" customFormat="1" ht="189" x14ac:dyDescent="0.25">
      <c r="B78" s="40" t="s">
        <v>330</v>
      </c>
      <c r="C78" s="62">
        <v>2004</v>
      </c>
      <c r="D78" s="214" t="s">
        <v>297</v>
      </c>
      <c r="E78" s="215"/>
      <c r="F78" s="214"/>
      <c r="G78" s="215"/>
      <c r="H78" s="33"/>
      <c r="I78" s="33" t="s">
        <v>377</v>
      </c>
      <c r="J78" s="41" t="s">
        <v>222</v>
      </c>
      <c r="K78" s="36" t="s">
        <v>329</v>
      </c>
      <c r="L78" s="43">
        <f t="shared" si="142"/>
        <v>5082.8</v>
      </c>
      <c r="M78" s="43">
        <f t="shared" si="142"/>
        <v>5082.8</v>
      </c>
      <c r="N78" s="45"/>
      <c r="O78" s="45"/>
      <c r="P78" s="94">
        <v>5082.8</v>
      </c>
      <c r="Q78" s="94">
        <v>5082.8</v>
      </c>
      <c r="R78" s="45"/>
      <c r="S78" s="45"/>
      <c r="T78" s="45"/>
      <c r="U78" s="45"/>
      <c r="V78" s="7">
        <f>X78</f>
        <v>6217.9</v>
      </c>
      <c r="W78" s="137"/>
      <c r="X78" s="7">
        <v>6217.9</v>
      </c>
      <c r="Y78" s="137"/>
      <c r="Z78" s="137"/>
      <c r="AA78" s="29">
        <f>AB78+AC78+AD78+AE78</f>
        <v>5082.8999999999996</v>
      </c>
      <c r="AB78" s="26"/>
      <c r="AC78" s="29">
        <v>5082.8999999999996</v>
      </c>
      <c r="AD78" s="26"/>
      <c r="AE78" s="26"/>
      <c r="AF78" s="94">
        <f>AG78+AH78+AI78+AJ78</f>
        <v>5082.8999999999996</v>
      </c>
      <c r="AG78" s="130"/>
      <c r="AH78" s="95">
        <v>5082.8999999999996</v>
      </c>
      <c r="AI78" s="130"/>
      <c r="AJ78" s="130"/>
      <c r="AK78" s="94">
        <f>AL78+AM78+AN78+AO78</f>
        <v>5082.8999999999996</v>
      </c>
      <c r="AL78" s="94">
        <f t="shared" si="39"/>
        <v>0</v>
      </c>
      <c r="AM78" s="94">
        <v>5082.8999999999996</v>
      </c>
      <c r="AN78" s="94">
        <f t="shared" si="39"/>
        <v>0</v>
      </c>
      <c r="AO78" s="94">
        <f t="shared" si="39"/>
        <v>0</v>
      </c>
      <c r="AP78" s="95">
        <f t="shared" si="143"/>
        <v>5082.8</v>
      </c>
      <c r="AQ78" s="95">
        <f t="shared" si="144"/>
        <v>5082.8</v>
      </c>
      <c r="AR78" s="45"/>
      <c r="AS78" s="45"/>
      <c r="AT78" s="94">
        <v>5082.8</v>
      </c>
      <c r="AU78" s="94">
        <v>5082.8</v>
      </c>
      <c r="AV78" s="45"/>
      <c r="AW78" s="45"/>
      <c r="AX78" s="45"/>
      <c r="AY78" s="45"/>
      <c r="AZ78" s="92">
        <f>BB78</f>
        <v>6217.9</v>
      </c>
      <c r="BA78" s="165"/>
      <c r="BB78" s="92">
        <v>6217.9</v>
      </c>
      <c r="BC78" s="165"/>
      <c r="BD78" s="165"/>
      <c r="BE78" s="160">
        <f>BF78+BG78+BH78+BI78</f>
        <v>5082.8999999999996</v>
      </c>
      <c r="BF78" s="161"/>
      <c r="BG78" s="160">
        <v>5082.8999999999996</v>
      </c>
      <c r="BH78" s="161"/>
      <c r="BI78" s="161"/>
      <c r="BJ78" s="43">
        <f>BK78+BL78+BM78+BN78</f>
        <v>5082.8999999999996</v>
      </c>
      <c r="BK78" s="38"/>
      <c r="BL78" s="43">
        <v>5082.8999999999996</v>
      </c>
      <c r="BM78" s="38"/>
      <c r="BN78" s="38"/>
      <c r="BO78" s="43">
        <f t="shared" si="46"/>
        <v>5082.8999999999996</v>
      </c>
      <c r="BP78" s="76">
        <f t="shared" si="64"/>
        <v>0</v>
      </c>
      <c r="BQ78" s="43">
        <f>BL78</f>
        <v>5082.8999999999996</v>
      </c>
      <c r="BR78" s="43">
        <f t="shared" ref="BR78" si="147">SUM(BR83:BR93)</f>
        <v>0</v>
      </c>
      <c r="BS78" s="43">
        <f t="shared" si="49"/>
        <v>0</v>
      </c>
      <c r="BT78" s="78"/>
      <c r="BU78" s="116"/>
    </row>
    <row r="79" spans="2:73" s="74" customFormat="1" ht="67.5" x14ac:dyDescent="0.25">
      <c r="B79" s="73" t="s">
        <v>354</v>
      </c>
      <c r="C79" s="62">
        <v>2100</v>
      </c>
      <c r="D79" s="214"/>
      <c r="E79" s="215"/>
      <c r="F79" s="216"/>
      <c r="G79" s="217"/>
      <c r="H79" s="33"/>
      <c r="I79" s="33"/>
      <c r="J79" s="72"/>
      <c r="K79" s="36"/>
      <c r="L79" s="43">
        <f t="shared" ref="L79:M81" si="148">N79+P79+R79+T79</f>
        <v>200000</v>
      </c>
      <c r="M79" s="43">
        <f t="shared" si="148"/>
        <v>200000</v>
      </c>
      <c r="N79" s="97"/>
      <c r="O79" s="97"/>
      <c r="P79" s="97"/>
      <c r="Q79" s="97"/>
      <c r="R79" s="97"/>
      <c r="S79" s="97"/>
      <c r="T79" s="97">
        <f>T80</f>
        <v>200000</v>
      </c>
      <c r="U79" s="97">
        <f t="shared" ref="U79:AO79" si="149">U80</f>
        <v>200000</v>
      </c>
      <c r="V79" s="119">
        <f t="shared" si="149"/>
        <v>528359.6</v>
      </c>
      <c r="W79" s="119">
        <f t="shared" si="149"/>
        <v>0</v>
      </c>
      <c r="X79" s="119">
        <f t="shared" si="149"/>
        <v>0</v>
      </c>
      <c r="Y79" s="119">
        <f t="shared" si="149"/>
        <v>0</v>
      </c>
      <c r="Z79" s="119">
        <f t="shared" si="149"/>
        <v>528359.6</v>
      </c>
      <c r="AA79" s="119">
        <f t="shared" si="149"/>
        <v>451387.3</v>
      </c>
      <c r="AB79" s="119">
        <f t="shared" si="149"/>
        <v>0</v>
      </c>
      <c r="AC79" s="119">
        <f t="shared" si="149"/>
        <v>0</v>
      </c>
      <c r="AD79" s="119">
        <f t="shared" si="149"/>
        <v>0</v>
      </c>
      <c r="AE79" s="119">
        <f t="shared" si="149"/>
        <v>451387.3</v>
      </c>
      <c r="AF79" s="97">
        <f t="shared" si="149"/>
        <v>508913.1</v>
      </c>
      <c r="AG79" s="97">
        <f t="shared" si="149"/>
        <v>0</v>
      </c>
      <c r="AH79" s="97">
        <f t="shared" si="149"/>
        <v>0</v>
      </c>
      <c r="AI79" s="97">
        <f t="shared" si="149"/>
        <v>0</v>
      </c>
      <c r="AJ79" s="97">
        <f t="shared" si="149"/>
        <v>508913.1</v>
      </c>
      <c r="AK79" s="97">
        <f t="shared" si="149"/>
        <v>508913.1</v>
      </c>
      <c r="AL79" s="97">
        <f t="shared" si="149"/>
        <v>0</v>
      </c>
      <c r="AM79" s="97">
        <f t="shared" si="149"/>
        <v>0</v>
      </c>
      <c r="AN79" s="97">
        <f t="shared" si="149"/>
        <v>0</v>
      </c>
      <c r="AO79" s="97">
        <f t="shared" si="149"/>
        <v>508913.1</v>
      </c>
      <c r="AP79" s="97">
        <f t="shared" ref="AP79:BS79" si="150">AP80</f>
        <v>200000</v>
      </c>
      <c r="AQ79" s="97">
        <f t="shared" si="150"/>
        <v>200000</v>
      </c>
      <c r="AR79" s="97">
        <f t="shared" si="150"/>
        <v>0</v>
      </c>
      <c r="AS79" s="97">
        <f t="shared" si="150"/>
        <v>0</v>
      </c>
      <c r="AT79" s="97">
        <f t="shared" si="150"/>
        <v>0</v>
      </c>
      <c r="AU79" s="97">
        <f t="shared" si="150"/>
        <v>0</v>
      </c>
      <c r="AV79" s="97">
        <f t="shared" si="150"/>
        <v>0</v>
      </c>
      <c r="AW79" s="97">
        <f t="shared" si="150"/>
        <v>0</v>
      </c>
      <c r="AX79" s="97">
        <f t="shared" si="150"/>
        <v>200000</v>
      </c>
      <c r="AY79" s="97">
        <f t="shared" si="150"/>
        <v>200000</v>
      </c>
      <c r="AZ79" s="168">
        <f>BA79+BB79+BC79+BD79</f>
        <v>528359.6</v>
      </c>
      <c r="BA79" s="168"/>
      <c r="BB79" s="168"/>
      <c r="BC79" s="168"/>
      <c r="BD79" s="168">
        <f>BD80</f>
        <v>528359.6</v>
      </c>
      <c r="BE79" s="97">
        <f t="shared" si="150"/>
        <v>451387.3</v>
      </c>
      <c r="BF79" s="97">
        <f t="shared" si="150"/>
        <v>0</v>
      </c>
      <c r="BG79" s="97">
        <f t="shared" si="150"/>
        <v>0</v>
      </c>
      <c r="BH79" s="97">
        <f t="shared" si="150"/>
        <v>0</v>
      </c>
      <c r="BI79" s="97">
        <f t="shared" si="150"/>
        <v>451387.3</v>
      </c>
      <c r="BJ79" s="119">
        <f t="shared" si="150"/>
        <v>508913.1</v>
      </c>
      <c r="BK79" s="119">
        <f t="shared" si="150"/>
        <v>0</v>
      </c>
      <c r="BL79" s="119">
        <f t="shared" si="150"/>
        <v>0</v>
      </c>
      <c r="BM79" s="119">
        <f t="shared" si="150"/>
        <v>0</v>
      </c>
      <c r="BN79" s="119">
        <f t="shared" si="150"/>
        <v>508913.1</v>
      </c>
      <c r="BO79" s="119">
        <f t="shared" si="150"/>
        <v>508913.1</v>
      </c>
      <c r="BP79" s="119">
        <f t="shared" si="150"/>
        <v>0</v>
      </c>
      <c r="BQ79" s="119">
        <f t="shared" si="150"/>
        <v>0</v>
      </c>
      <c r="BR79" s="119">
        <f t="shared" si="150"/>
        <v>0</v>
      </c>
      <c r="BS79" s="119">
        <f t="shared" si="150"/>
        <v>508913.1</v>
      </c>
      <c r="BT79" s="78"/>
      <c r="BU79" s="116"/>
    </row>
    <row r="80" spans="2:73" s="74" customFormat="1" x14ac:dyDescent="0.25">
      <c r="B80" s="73" t="s">
        <v>352</v>
      </c>
      <c r="C80" s="62">
        <v>2200</v>
      </c>
      <c r="D80" s="214"/>
      <c r="E80" s="215"/>
      <c r="F80" s="216"/>
      <c r="G80" s="217"/>
      <c r="H80" s="33"/>
      <c r="I80" s="33"/>
      <c r="J80" s="72"/>
      <c r="K80" s="36"/>
      <c r="L80" s="43">
        <f t="shared" si="148"/>
        <v>200000</v>
      </c>
      <c r="M80" s="43">
        <f t="shared" si="148"/>
        <v>200000</v>
      </c>
      <c r="N80" s="97"/>
      <c r="O80" s="97"/>
      <c r="P80" s="97"/>
      <c r="Q80" s="97"/>
      <c r="R80" s="97"/>
      <c r="S80" s="97"/>
      <c r="T80" s="97">
        <f>T81</f>
        <v>200000</v>
      </c>
      <c r="U80" s="97">
        <f>U81</f>
        <v>200000</v>
      </c>
      <c r="V80" s="142">
        <f t="shared" ref="V80:V82" si="151">W80+X80+Y80+Z80</f>
        <v>528359.6</v>
      </c>
      <c r="W80" s="142"/>
      <c r="X80" s="142"/>
      <c r="Y80" s="142"/>
      <c r="Z80" s="142">
        <f>Z81</f>
        <v>528359.6</v>
      </c>
      <c r="AA80" s="119">
        <f>AA81</f>
        <v>451387.3</v>
      </c>
      <c r="AB80" s="119">
        <f t="shared" ref="AB80:BS80" si="152">AB81</f>
        <v>0</v>
      </c>
      <c r="AC80" s="119">
        <f t="shared" si="152"/>
        <v>0</v>
      </c>
      <c r="AD80" s="119">
        <f t="shared" si="152"/>
        <v>0</v>
      </c>
      <c r="AE80" s="119">
        <f t="shared" si="152"/>
        <v>451387.3</v>
      </c>
      <c r="AF80" s="97">
        <f t="shared" si="152"/>
        <v>508913.1</v>
      </c>
      <c r="AG80" s="97">
        <f t="shared" si="152"/>
        <v>0</v>
      </c>
      <c r="AH80" s="97">
        <f t="shared" si="152"/>
        <v>0</v>
      </c>
      <c r="AI80" s="97">
        <f t="shared" si="152"/>
        <v>0</v>
      </c>
      <c r="AJ80" s="97">
        <f t="shared" si="152"/>
        <v>508913.1</v>
      </c>
      <c r="AK80" s="97">
        <f t="shared" si="152"/>
        <v>508913.1</v>
      </c>
      <c r="AL80" s="97">
        <f t="shared" si="152"/>
        <v>0</v>
      </c>
      <c r="AM80" s="97">
        <f t="shared" si="152"/>
        <v>0</v>
      </c>
      <c r="AN80" s="97">
        <f t="shared" si="152"/>
        <v>0</v>
      </c>
      <c r="AO80" s="97">
        <f t="shared" si="152"/>
        <v>508913.1</v>
      </c>
      <c r="AP80" s="97">
        <f t="shared" si="152"/>
        <v>200000</v>
      </c>
      <c r="AQ80" s="97">
        <f t="shared" si="152"/>
        <v>200000</v>
      </c>
      <c r="AR80" s="97">
        <f t="shared" si="152"/>
        <v>0</v>
      </c>
      <c r="AS80" s="97">
        <f t="shared" si="152"/>
        <v>0</v>
      </c>
      <c r="AT80" s="97">
        <f t="shared" si="152"/>
        <v>0</v>
      </c>
      <c r="AU80" s="97">
        <f t="shared" si="152"/>
        <v>0</v>
      </c>
      <c r="AV80" s="97">
        <f t="shared" si="152"/>
        <v>0</v>
      </c>
      <c r="AW80" s="97">
        <f t="shared" si="152"/>
        <v>0</v>
      </c>
      <c r="AX80" s="97">
        <f t="shared" si="152"/>
        <v>200000</v>
      </c>
      <c r="AY80" s="97">
        <f t="shared" si="152"/>
        <v>200000</v>
      </c>
      <c r="AZ80" s="168">
        <f t="shared" ref="AZ80:AZ82" si="153">BA80+BB80+BC80+BD80</f>
        <v>528359.6</v>
      </c>
      <c r="BA80" s="168"/>
      <c r="BB80" s="168"/>
      <c r="BC80" s="168"/>
      <c r="BD80" s="168">
        <f>BD81</f>
        <v>528359.6</v>
      </c>
      <c r="BE80" s="97">
        <f t="shared" si="152"/>
        <v>451387.3</v>
      </c>
      <c r="BF80" s="97">
        <f t="shared" si="152"/>
        <v>0</v>
      </c>
      <c r="BG80" s="97">
        <f t="shared" si="152"/>
        <v>0</v>
      </c>
      <c r="BH80" s="97">
        <f t="shared" si="152"/>
        <v>0</v>
      </c>
      <c r="BI80" s="97">
        <f t="shared" si="152"/>
        <v>451387.3</v>
      </c>
      <c r="BJ80" s="119">
        <f t="shared" si="152"/>
        <v>508913.1</v>
      </c>
      <c r="BK80" s="119">
        <f t="shared" si="152"/>
        <v>0</v>
      </c>
      <c r="BL80" s="119">
        <f t="shared" si="152"/>
        <v>0</v>
      </c>
      <c r="BM80" s="119">
        <f t="shared" si="152"/>
        <v>0</v>
      </c>
      <c r="BN80" s="119">
        <f t="shared" si="152"/>
        <v>508913.1</v>
      </c>
      <c r="BO80" s="119">
        <f t="shared" si="152"/>
        <v>508913.1</v>
      </c>
      <c r="BP80" s="119">
        <f t="shared" si="152"/>
        <v>0</v>
      </c>
      <c r="BQ80" s="119">
        <f t="shared" si="152"/>
        <v>0</v>
      </c>
      <c r="BR80" s="119">
        <f t="shared" si="152"/>
        <v>0</v>
      </c>
      <c r="BS80" s="119">
        <f t="shared" si="152"/>
        <v>508913.1</v>
      </c>
      <c r="BT80" s="78"/>
      <c r="BU80" s="116"/>
    </row>
    <row r="81" spans="2:73" s="74" customFormat="1" ht="27" x14ac:dyDescent="0.25">
      <c r="B81" s="73" t="s">
        <v>353</v>
      </c>
      <c r="C81" s="62">
        <v>2304</v>
      </c>
      <c r="D81" s="214"/>
      <c r="E81" s="215"/>
      <c r="F81" s="216"/>
      <c r="G81" s="217"/>
      <c r="H81" s="33"/>
      <c r="I81" s="33"/>
      <c r="J81" s="72"/>
      <c r="K81" s="36"/>
      <c r="L81" s="43">
        <f t="shared" si="148"/>
        <v>200000</v>
      </c>
      <c r="M81" s="43">
        <f t="shared" si="148"/>
        <v>200000</v>
      </c>
      <c r="N81" s="97"/>
      <c r="O81" s="97"/>
      <c r="P81" s="97"/>
      <c r="Q81" s="97"/>
      <c r="R81" s="97"/>
      <c r="S81" s="97"/>
      <c r="T81" s="97">
        <f>T82</f>
        <v>200000</v>
      </c>
      <c r="U81" s="97">
        <f>U82</f>
        <v>200000</v>
      </c>
      <c r="V81" s="142">
        <f t="shared" si="151"/>
        <v>528359.6</v>
      </c>
      <c r="W81" s="142"/>
      <c r="X81" s="142"/>
      <c r="Y81" s="142"/>
      <c r="Z81" s="142">
        <f>Z82</f>
        <v>528359.6</v>
      </c>
      <c r="AA81" s="119">
        <f t="shared" ref="AA81:BS81" si="154">AA82</f>
        <v>451387.3</v>
      </c>
      <c r="AB81" s="119">
        <f t="shared" si="154"/>
        <v>0</v>
      </c>
      <c r="AC81" s="119">
        <f t="shared" si="154"/>
        <v>0</v>
      </c>
      <c r="AD81" s="119">
        <f t="shared" si="154"/>
        <v>0</v>
      </c>
      <c r="AE81" s="119">
        <f t="shared" si="154"/>
        <v>451387.3</v>
      </c>
      <c r="AF81" s="94">
        <f t="shared" ref="AF81:AF82" si="155">AG81+AH81+AI81+AJ81</f>
        <v>508913.1</v>
      </c>
      <c r="AG81" s="97">
        <f t="shared" si="154"/>
        <v>0</v>
      </c>
      <c r="AH81" s="97">
        <f t="shared" si="154"/>
        <v>0</v>
      </c>
      <c r="AI81" s="97">
        <f t="shared" si="154"/>
        <v>0</v>
      </c>
      <c r="AJ81" s="97">
        <f t="shared" si="154"/>
        <v>508913.1</v>
      </c>
      <c r="AK81" s="97">
        <f>AL81+AM81+AN81+AO81</f>
        <v>508913.1</v>
      </c>
      <c r="AL81" s="97">
        <f t="shared" si="154"/>
        <v>0</v>
      </c>
      <c r="AM81" s="97">
        <f t="shared" si="154"/>
        <v>0</v>
      </c>
      <c r="AN81" s="97">
        <f t="shared" si="154"/>
        <v>0</v>
      </c>
      <c r="AO81" s="97">
        <f t="shared" si="154"/>
        <v>508913.1</v>
      </c>
      <c r="AP81" s="97">
        <f t="shared" si="154"/>
        <v>200000</v>
      </c>
      <c r="AQ81" s="97">
        <f t="shared" si="154"/>
        <v>200000</v>
      </c>
      <c r="AR81" s="97">
        <f t="shared" si="154"/>
        <v>0</v>
      </c>
      <c r="AS81" s="97">
        <f t="shared" si="154"/>
        <v>0</v>
      </c>
      <c r="AT81" s="97">
        <f t="shared" si="154"/>
        <v>0</v>
      </c>
      <c r="AU81" s="97">
        <f t="shared" si="154"/>
        <v>0</v>
      </c>
      <c r="AV81" s="97">
        <f t="shared" si="154"/>
        <v>0</v>
      </c>
      <c r="AW81" s="97">
        <f t="shared" si="154"/>
        <v>0</v>
      </c>
      <c r="AX81" s="97">
        <f t="shared" si="154"/>
        <v>200000</v>
      </c>
      <c r="AY81" s="97">
        <f t="shared" si="154"/>
        <v>200000</v>
      </c>
      <c r="AZ81" s="168">
        <f t="shared" si="153"/>
        <v>528359.6</v>
      </c>
      <c r="BA81" s="172"/>
      <c r="BB81" s="172"/>
      <c r="BC81" s="172"/>
      <c r="BD81" s="172">
        <f t="shared" ref="BD81" si="156">BD82</f>
        <v>528359.6</v>
      </c>
      <c r="BE81" s="97">
        <f t="shared" si="154"/>
        <v>451387.3</v>
      </c>
      <c r="BF81" s="97">
        <f t="shared" si="154"/>
        <v>0</v>
      </c>
      <c r="BG81" s="97">
        <f t="shared" si="154"/>
        <v>0</v>
      </c>
      <c r="BH81" s="97">
        <f t="shared" si="154"/>
        <v>0</v>
      </c>
      <c r="BI81" s="97">
        <f t="shared" si="154"/>
        <v>451387.3</v>
      </c>
      <c r="BJ81" s="119">
        <f t="shared" si="154"/>
        <v>508913.1</v>
      </c>
      <c r="BK81" s="119">
        <f t="shared" si="154"/>
        <v>0</v>
      </c>
      <c r="BL81" s="119">
        <f t="shared" si="154"/>
        <v>0</v>
      </c>
      <c r="BM81" s="119">
        <f t="shared" si="154"/>
        <v>0</v>
      </c>
      <c r="BN81" s="119">
        <f t="shared" si="154"/>
        <v>508913.1</v>
      </c>
      <c r="BO81" s="119">
        <f>BP81+BQ81+BR81+BS81</f>
        <v>508913.1</v>
      </c>
      <c r="BP81" s="119">
        <f t="shared" si="154"/>
        <v>0</v>
      </c>
      <c r="BQ81" s="119">
        <f t="shared" si="154"/>
        <v>0</v>
      </c>
      <c r="BR81" s="119">
        <f t="shared" si="154"/>
        <v>0</v>
      </c>
      <c r="BS81" s="119">
        <f t="shared" si="154"/>
        <v>508913.1</v>
      </c>
      <c r="BT81" s="78"/>
      <c r="BU81" s="116"/>
    </row>
    <row r="82" spans="2:73" s="74" customFormat="1" ht="27" x14ac:dyDescent="0.25">
      <c r="B82" s="73" t="s">
        <v>355</v>
      </c>
      <c r="C82" s="62">
        <v>2400</v>
      </c>
      <c r="D82" s="214" t="s">
        <v>356</v>
      </c>
      <c r="E82" s="215"/>
      <c r="F82" s="216"/>
      <c r="G82" s="217"/>
      <c r="H82" s="33"/>
      <c r="I82" s="33" t="s">
        <v>287</v>
      </c>
      <c r="J82" s="72"/>
      <c r="K82" s="36" t="s">
        <v>357</v>
      </c>
      <c r="L82" s="43">
        <f>N82+P82+R82+T82</f>
        <v>200000</v>
      </c>
      <c r="M82" s="43">
        <f>O82+Q82+S82+U82</f>
        <v>200000</v>
      </c>
      <c r="N82" s="97"/>
      <c r="O82" s="97"/>
      <c r="P82" s="97"/>
      <c r="Q82" s="97"/>
      <c r="R82" s="97"/>
      <c r="S82" s="97"/>
      <c r="T82" s="97">
        <v>200000</v>
      </c>
      <c r="U82" s="97">
        <v>200000</v>
      </c>
      <c r="V82" s="142">
        <f t="shared" si="151"/>
        <v>528359.6</v>
      </c>
      <c r="W82" s="142"/>
      <c r="X82" s="142"/>
      <c r="Y82" s="142"/>
      <c r="Z82" s="142">
        <v>528359.6</v>
      </c>
      <c r="AA82" s="119">
        <f>AB82+AC82+AD82+AE82</f>
        <v>451387.3</v>
      </c>
      <c r="AB82" s="119"/>
      <c r="AC82" s="119"/>
      <c r="AD82" s="119"/>
      <c r="AE82" s="119">
        <v>451387.3</v>
      </c>
      <c r="AF82" s="94">
        <f t="shared" si="155"/>
        <v>508913.1</v>
      </c>
      <c r="AG82" s="131"/>
      <c r="AH82" s="131"/>
      <c r="AI82" s="131"/>
      <c r="AJ82" s="131">
        <v>508913.1</v>
      </c>
      <c r="AK82" s="97">
        <f t="shared" ref="AK82:AK83" si="157">AL82+AM82+AN82+AO82</f>
        <v>508913.1</v>
      </c>
      <c r="AL82" s="97"/>
      <c r="AM82" s="97"/>
      <c r="AN82" s="97"/>
      <c r="AO82" s="97">
        <v>508913.1</v>
      </c>
      <c r="AP82" s="131">
        <f>AR82+AT82+AV82+AX82</f>
        <v>200000</v>
      </c>
      <c r="AQ82" s="131">
        <f>AS82+AU82+AW82+AY82</f>
        <v>200000</v>
      </c>
      <c r="AR82" s="97"/>
      <c r="AS82" s="97"/>
      <c r="AT82" s="97"/>
      <c r="AU82" s="97"/>
      <c r="AV82" s="97"/>
      <c r="AW82" s="97"/>
      <c r="AX82" s="97">
        <v>200000</v>
      </c>
      <c r="AY82" s="97">
        <v>200000</v>
      </c>
      <c r="AZ82" s="168">
        <f t="shared" si="153"/>
        <v>528359.6</v>
      </c>
      <c r="BA82" s="168"/>
      <c r="BB82" s="168"/>
      <c r="BC82" s="168"/>
      <c r="BD82" s="168">
        <v>528359.6</v>
      </c>
      <c r="BE82" s="162">
        <f>BF82+BG82+BH82+BI82</f>
        <v>451387.3</v>
      </c>
      <c r="BF82" s="162"/>
      <c r="BG82" s="162"/>
      <c r="BH82" s="162"/>
      <c r="BI82" s="162">
        <v>451387.3</v>
      </c>
      <c r="BJ82" s="43">
        <f t="shared" ref="BJ82" si="158">BK82+BL82+BM82+BN82</f>
        <v>508913.1</v>
      </c>
      <c r="BK82" s="76"/>
      <c r="BL82" s="76"/>
      <c r="BM82" s="76"/>
      <c r="BN82" s="76">
        <v>508913.1</v>
      </c>
      <c r="BO82" s="119">
        <f>BP82+BQ82+BR82+BS82</f>
        <v>508913.1</v>
      </c>
      <c r="BP82" s="76"/>
      <c r="BQ82" s="76"/>
      <c r="BR82" s="76"/>
      <c r="BS82" s="76">
        <f>BN82</f>
        <v>508913.1</v>
      </c>
      <c r="BT82" s="78"/>
      <c r="BU82" s="116"/>
    </row>
    <row r="83" spans="2:73" ht="40.5" x14ac:dyDescent="0.25">
      <c r="B83" s="26" t="s">
        <v>109</v>
      </c>
      <c r="C83" s="22" t="s">
        <v>110</v>
      </c>
      <c r="D83" s="214"/>
      <c r="E83" s="215"/>
      <c r="F83" s="214"/>
      <c r="G83" s="215"/>
      <c r="H83" s="33"/>
      <c r="I83" s="33"/>
      <c r="J83" s="72" t="s">
        <v>88</v>
      </c>
      <c r="K83" s="36"/>
      <c r="L83" s="38"/>
      <c r="M83" s="26"/>
      <c r="N83" s="45"/>
      <c r="O83" s="45"/>
      <c r="P83" s="45"/>
      <c r="Q83" s="45"/>
      <c r="R83" s="45"/>
      <c r="S83" s="45"/>
      <c r="T83" s="45"/>
      <c r="U83" s="45"/>
      <c r="V83" s="137"/>
      <c r="W83" s="137"/>
      <c r="X83" s="137"/>
      <c r="Y83" s="137"/>
      <c r="Z83" s="137"/>
      <c r="AA83" s="29">
        <f>AB83+AC83+AD83+AE83</f>
        <v>307538</v>
      </c>
      <c r="AB83" s="26"/>
      <c r="AC83" s="26"/>
      <c r="AD83" s="26"/>
      <c r="AE83" s="29">
        <v>307538</v>
      </c>
      <c r="AF83" s="94">
        <f>AG83+AH83+AI83+AJ83</f>
        <v>349663.1</v>
      </c>
      <c r="AG83" s="130"/>
      <c r="AH83" s="130"/>
      <c r="AI83" s="130"/>
      <c r="AJ83" s="95">
        <v>349663.1</v>
      </c>
      <c r="AK83" s="97">
        <f t="shared" si="157"/>
        <v>349663.1</v>
      </c>
      <c r="AL83" s="94">
        <f t="shared" si="39"/>
        <v>0</v>
      </c>
      <c r="AM83" s="94">
        <f t="shared" si="39"/>
        <v>0</v>
      </c>
      <c r="AN83" s="94">
        <f t="shared" si="39"/>
        <v>0</v>
      </c>
      <c r="AO83" s="94">
        <f>AJ83</f>
        <v>349663.1</v>
      </c>
      <c r="AP83" s="130"/>
      <c r="AQ83" s="45"/>
      <c r="AR83" s="45"/>
      <c r="AS83" s="45"/>
      <c r="AT83" s="45"/>
      <c r="AU83" s="45"/>
      <c r="AV83" s="45"/>
      <c r="AW83" s="45"/>
      <c r="AX83" s="45"/>
      <c r="AY83" s="45"/>
      <c r="AZ83" s="165"/>
      <c r="BA83" s="165"/>
      <c r="BB83" s="165"/>
      <c r="BC83" s="165"/>
      <c r="BD83" s="165"/>
      <c r="BE83" s="160">
        <f>BF83+BG83+BH83+BI83</f>
        <v>307538</v>
      </c>
      <c r="BF83" s="161"/>
      <c r="BG83" s="161"/>
      <c r="BH83" s="161"/>
      <c r="BI83" s="160">
        <f>AE83</f>
        <v>307538</v>
      </c>
      <c r="BJ83" s="43">
        <f>BK83+BL83+BM83+BN83</f>
        <v>349663.1</v>
      </c>
      <c r="BK83" s="38"/>
      <c r="BL83" s="38"/>
      <c r="BM83" s="38"/>
      <c r="BN83" s="43">
        <f>AJ83</f>
        <v>349663.1</v>
      </c>
      <c r="BO83" s="119">
        <f>BP83+BQ83+BR83+BS83</f>
        <v>349663.1</v>
      </c>
      <c r="BP83" s="76">
        <f t="shared" si="64"/>
        <v>0</v>
      </c>
      <c r="BQ83" s="43">
        <f t="shared" si="48"/>
        <v>0</v>
      </c>
      <c r="BR83" s="43">
        <f t="shared" ref="BR83" si="159">SUM(BR84:BR94)</f>
        <v>0</v>
      </c>
      <c r="BS83" s="43">
        <f>BN83</f>
        <v>349663.1</v>
      </c>
      <c r="BU83" s="116"/>
    </row>
    <row r="84" spans="2:73" ht="27" x14ac:dyDescent="0.25">
      <c r="B84" s="73" t="s">
        <v>111</v>
      </c>
      <c r="C84" s="22" t="s">
        <v>112</v>
      </c>
      <c r="D84" s="214"/>
      <c r="E84" s="215"/>
      <c r="F84" s="214"/>
      <c r="G84" s="215"/>
      <c r="H84" s="35"/>
      <c r="I84" s="35"/>
      <c r="J84" s="72" t="s">
        <v>88</v>
      </c>
      <c r="K84" s="37"/>
      <c r="L84" s="43">
        <f t="shared" ref="L84:U84" si="160">L10</f>
        <v>3492933.4000000004</v>
      </c>
      <c r="M84" s="43">
        <f t="shared" si="160"/>
        <v>2908379.9</v>
      </c>
      <c r="N84" s="95">
        <f t="shared" si="160"/>
        <v>28312.799999999999</v>
      </c>
      <c r="O84" s="95">
        <f t="shared" si="160"/>
        <v>27259.599999999999</v>
      </c>
      <c r="P84" s="95">
        <f t="shared" si="160"/>
        <v>473422.5</v>
      </c>
      <c r="Q84" s="95">
        <f t="shared" si="160"/>
        <v>461102</v>
      </c>
      <c r="R84" s="95">
        <f t="shared" si="160"/>
        <v>5047.9000000000005</v>
      </c>
      <c r="S84" s="95">
        <f t="shared" si="160"/>
        <v>4750.7</v>
      </c>
      <c r="T84" s="95">
        <f t="shared" si="160"/>
        <v>2986150.1999999997</v>
      </c>
      <c r="U84" s="95">
        <f t="shared" si="160"/>
        <v>2415267.6</v>
      </c>
      <c r="V84" s="6">
        <f>W84+X84+Y84+Z84</f>
        <v>4126915.3000000003</v>
      </c>
      <c r="W84" s="6">
        <f>W10</f>
        <v>36665.100000000006</v>
      </c>
      <c r="X84" s="6">
        <f>X10</f>
        <v>472311.50000000006</v>
      </c>
      <c r="Y84" s="6">
        <f>Y10</f>
        <v>9814.4000000000015</v>
      </c>
      <c r="Z84" s="6">
        <f>Z10</f>
        <v>3608124.3000000003</v>
      </c>
      <c r="AA84" s="29">
        <f t="shared" ref="AA84:AA85" si="161">AB84+AC84+AD84+AE84</f>
        <v>3040662</v>
      </c>
      <c r="AB84" s="43">
        <f t="shared" ref="AB84:AY84" si="162">AB10</f>
        <v>29493.599999999995</v>
      </c>
      <c r="AC84" s="43">
        <f t="shared" si="162"/>
        <v>398099.9</v>
      </c>
      <c r="AD84" s="43">
        <f t="shared" si="162"/>
        <v>8.6</v>
      </c>
      <c r="AE84" s="43">
        <f t="shared" si="162"/>
        <v>2613059.9</v>
      </c>
      <c r="AF84" s="95">
        <f t="shared" si="162"/>
        <v>3098040.7</v>
      </c>
      <c r="AG84" s="95">
        <f t="shared" si="162"/>
        <v>27275.899999999998</v>
      </c>
      <c r="AH84" s="95">
        <f t="shared" si="162"/>
        <v>396242.1</v>
      </c>
      <c r="AI84" s="95">
        <f t="shared" si="162"/>
        <v>0</v>
      </c>
      <c r="AJ84" s="95">
        <f t="shared" si="162"/>
        <v>2674522.7000000002</v>
      </c>
      <c r="AK84" s="97">
        <f t="shared" si="162"/>
        <v>3098040.7</v>
      </c>
      <c r="AL84" s="97">
        <f t="shared" si="162"/>
        <v>27275.899999999998</v>
      </c>
      <c r="AM84" s="97">
        <f t="shared" si="162"/>
        <v>396242.1</v>
      </c>
      <c r="AN84" s="97">
        <f t="shared" si="162"/>
        <v>0</v>
      </c>
      <c r="AO84" s="97">
        <f t="shared" si="162"/>
        <v>2674522.7000000002</v>
      </c>
      <c r="AP84" s="97">
        <f t="shared" si="162"/>
        <v>2618736.2999999998</v>
      </c>
      <c r="AQ84" s="97">
        <f t="shared" si="162"/>
        <v>2531456.1</v>
      </c>
      <c r="AR84" s="97">
        <f t="shared" si="162"/>
        <v>28278</v>
      </c>
      <c r="AS84" s="97">
        <f t="shared" si="162"/>
        <v>27224.799999999999</v>
      </c>
      <c r="AT84" s="97">
        <f t="shared" si="162"/>
        <v>465909.3</v>
      </c>
      <c r="AU84" s="97">
        <f t="shared" si="162"/>
        <v>453579.89999999997</v>
      </c>
      <c r="AV84" s="97">
        <f t="shared" si="162"/>
        <v>670.7</v>
      </c>
      <c r="AW84" s="97">
        <f t="shared" si="162"/>
        <v>662.3</v>
      </c>
      <c r="AX84" s="97">
        <f t="shared" si="162"/>
        <v>2123878.2999999998</v>
      </c>
      <c r="AY84" s="97">
        <f t="shared" si="162"/>
        <v>2049989.1</v>
      </c>
      <c r="AZ84" s="92">
        <f>BA84+BB84+BC84+BD84</f>
        <v>3327938.1999999997</v>
      </c>
      <c r="BA84" s="92">
        <f>BA10</f>
        <v>27646.7</v>
      </c>
      <c r="BB84" s="92">
        <f>BB10</f>
        <v>437559.6</v>
      </c>
      <c r="BC84" s="92">
        <f>BC10</f>
        <v>4647.0999999999995</v>
      </c>
      <c r="BD84" s="92">
        <f>BD10+BD80</f>
        <v>2858084.8</v>
      </c>
      <c r="BE84" s="97">
        <f t="shared" ref="BE84:BQ84" si="163">BE10</f>
        <v>2821567.6</v>
      </c>
      <c r="BF84" s="97">
        <f t="shared" si="163"/>
        <v>29070.499999999996</v>
      </c>
      <c r="BG84" s="97">
        <f t="shared" si="163"/>
        <v>393894.6</v>
      </c>
      <c r="BH84" s="97">
        <f t="shared" si="163"/>
        <v>8.6</v>
      </c>
      <c r="BI84" s="97">
        <f t="shared" si="163"/>
        <v>2398593.9000000004</v>
      </c>
      <c r="BJ84" s="119">
        <f t="shared" si="163"/>
        <v>2824713.1</v>
      </c>
      <c r="BK84" s="119">
        <f t="shared" si="163"/>
        <v>27021.899999999998</v>
      </c>
      <c r="BL84" s="119">
        <f t="shared" si="163"/>
        <v>393731.1</v>
      </c>
      <c r="BM84" s="119">
        <f t="shared" si="163"/>
        <v>0</v>
      </c>
      <c r="BN84" s="119">
        <f t="shared" si="163"/>
        <v>2403960.1</v>
      </c>
      <c r="BO84" s="119">
        <f t="shared" si="163"/>
        <v>2824713.1</v>
      </c>
      <c r="BP84" s="119">
        <f t="shared" si="163"/>
        <v>27021.899999999998</v>
      </c>
      <c r="BQ84" s="119">
        <f t="shared" si="163"/>
        <v>393731.1</v>
      </c>
      <c r="BR84" s="119"/>
      <c r="BS84" s="119">
        <f>BS10</f>
        <v>2403960.1</v>
      </c>
      <c r="BU84" s="116"/>
    </row>
    <row r="85" spans="2:73" x14ac:dyDescent="0.25">
      <c r="B85" s="75" t="s">
        <v>113</v>
      </c>
      <c r="C85" s="23" t="s">
        <v>114</v>
      </c>
      <c r="D85" s="221"/>
      <c r="E85" s="222"/>
      <c r="F85" s="221"/>
      <c r="G85" s="222"/>
      <c r="H85" s="32"/>
      <c r="I85" s="32"/>
      <c r="J85" s="28" t="s">
        <v>88</v>
      </c>
      <c r="K85" s="36"/>
      <c r="L85" s="31">
        <f>L84</f>
        <v>3492933.4000000004</v>
      </c>
      <c r="M85" s="31">
        <f t="shared" ref="M85:AJ85" si="164">M84</f>
        <v>2908379.9</v>
      </c>
      <c r="N85" s="100">
        <f t="shared" si="164"/>
        <v>28312.799999999999</v>
      </c>
      <c r="O85" s="100">
        <f t="shared" si="164"/>
        <v>27259.599999999999</v>
      </c>
      <c r="P85" s="100">
        <f t="shared" si="164"/>
        <v>473422.5</v>
      </c>
      <c r="Q85" s="100">
        <f t="shared" si="164"/>
        <v>461102</v>
      </c>
      <c r="R85" s="100">
        <f t="shared" si="164"/>
        <v>5047.9000000000005</v>
      </c>
      <c r="S85" s="100">
        <f t="shared" si="164"/>
        <v>4750.7</v>
      </c>
      <c r="T85" s="100">
        <f t="shared" si="164"/>
        <v>2986150.1999999997</v>
      </c>
      <c r="U85" s="100">
        <f t="shared" si="164"/>
        <v>2415267.6</v>
      </c>
      <c r="V85" s="146">
        <f>W85+X85+Y85+Z85</f>
        <v>4126915.3000000003</v>
      </c>
      <c r="W85" s="147">
        <f t="shared" ref="W85:Z85" si="165">W84</f>
        <v>36665.100000000006</v>
      </c>
      <c r="X85" s="147">
        <f t="shared" si="165"/>
        <v>472311.50000000006</v>
      </c>
      <c r="Y85" s="147">
        <f t="shared" si="165"/>
        <v>9814.4000000000015</v>
      </c>
      <c r="Z85" s="147">
        <f t="shared" si="165"/>
        <v>3608124.3000000003</v>
      </c>
      <c r="AA85" s="153">
        <f t="shared" si="161"/>
        <v>3040662</v>
      </c>
      <c r="AB85" s="31">
        <f t="shared" si="164"/>
        <v>29493.599999999995</v>
      </c>
      <c r="AC85" s="31">
        <f t="shared" si="164"/>
        <v>398099.9</v>
      </c>
      <c r="AD85" s="31">
        <f t="shared" si="164"/>
        <v>8.6</v>
      </c>
      <c r="AE85" s="31">
        <f t="shared" si="164"/>
        <v>2613059.9</v>
      </c>
      <c r="AF85" s="100">
        <f t="shared" si="164"/>
        <v>3098040.7</v>
      </c>
      <c r="AG85" s="100">
        <f t="shared" si="164"/>
        <v>27275.899999999998</v>
      </c>
      <c r="AH85" s="100">
        <f t="shared" si="164"/>
        <v>396242.1</v>
      </c>
      <c r="AI85" s="100">
        <f t="shared" si="164"/>
        <v>0</v>
      </c>
      <c r="AJ85" s="134">
        <f t="shared" si="164"/>
        <v>2674522.7000000002</v>
      </c>
      <c r="AK85" s="135">
        <f>AK84</f>
        <v>3098040.7</v>
      </c>
      <c r="AL85" s="135">
        <f t="shared" ref="AL85:BS85" si="166">AL84</f>
        <v>27275.899999999998</v>
      </c>
      <c r="AM85" s="135">
        <f t="shared" si="166"/>
        <v>396242.1</v>
      </c>
      <c r="AN85" s="135">
        <f t="shared" si="166"/>
        <v>0</v>
      </c>
      <c r="AO85" s="135">
        <f t="shared" si="166"/>
        <v>2674522.7000000002</v>
      </c>
      <c r="AP85" s="135">
        <f t="shared" si="166"/>
        <v>2618736.2999999998</v>
      </c>
      <c r="AQ85" s="135">
        <f t="shared" si="166"/>
        <v>2531456.1</v>
      </c>
      <c r="AR85" s="135">
        <f t="shared" si="166"/>
        <v>28278</v>
      </c>
      <c r="AS85" s="135">
        <f t="shared" si="166"/>
        <v>27224.799999999999</v>
      </c>
      <c r="AT85" s="135">
        <f t="shared" si="166"/>
        <v>465909.3</v>
      </c>
      <c r="AU85" s="135">
        <f t="shared" si="166"/>
        <v>453579.89999999997</v>
      </c>
      <c r="AV85" s="135">
        <f t="shared" si="166"/>
        <v>670.7</v>
      </c>
      <c r="AW85" s="135">
        <f t="shared" si="166"/>
        <v>662.3</v>
      </c>
      <c r="AX85" s="135">
        <f t="shared" si="166"/>
        <v>2123878.2999999998</v>
      </c>
      <c r="AY85" s="135">
        <f t="shared" si="166"/>
        <v>2049989.1</v>
      </c>
      <c r="AZ85" s="173">
        <f t="shared" si="166"/>
        <v>3327938.1999999997</v>
      </c>
      <c r="BA85" s="173">
        <f t="shared" si="166"/>
        <v>27646.7</v>
      </c>
      <c r="BB85" s="173">
        <f t="shared" si="166"/>
        <v>437559.6</v>
      </c>
      <c r="BC85" s="173">
        <f t="shared" si="166"/>
        <v>4647.0999999999995</v>
      </c>
      <c r="BD85" s="173">
        <f t="shared" si="166"/>
        <v>2858084.8</v>
      </c>
      <c r="BE85" s="135">
        <f t="shared" si="166"/>
        <v>2821567.6</v>
      </c>
      <c r="BF85" s="135">
        <f t="shared" si="166"/>
        <v>29070.499999999996</v>
      </c>
      <c r="BG85" s="135">
        <f t="shared" si="166"/>
        <v>393894.6</v>
      </c>
      <c r="BH85" s="135">
        <f t="shared" si="166"/>
        <v>8.6</v>
      </c>
      <c r="BI85" s="135">
        <f t="shared" si="166"/>
        <v>2398593.9000000004</v>
      </c>
      <c r="BJ85" s="120">
        <f t="shared" si="166"/>
        <v>2824713.1</v>
      </c>
      <c r="BK85" s="120">
        <f t="shared" si="166"/>
        <v>27021.899999999998</v>
      </c>
      <c r="BL85" s="120">
        <f t="shared" si="166"/>
        <v>393731.1</v>
      </c>
      <c r="BM85" s="120">
        <f t="shared" si="166"/>
        <v>0</v>
      </c>
      <c r="BN85" s="120">
        <f t="shared" si="166"/>
        <v>2403960.1</v>
      </c>
      <c r="BO85" s="120">
        <f t="shared" si="166"/>
        <v>2824713.1</v>
      </c>
      <c r="BP85" s="120">
        <f t="shared" si="166"/>
        <v>27021.899999999998</v>
      </c>
      <c r="BQ85" s="120">
        <f t="shared" si="166"/>
        <v>393731.1</v>
      </c>
      <c r="BR85" s="120">
        <f t="shared" si="166"/>
        <v>0</v>
      </c>
      <c r="BS85" s="120">
        <f t="shared" si="166"/>
        <v>2403960.1</v>
      </c>
      <c r="BU85" s="116"/>
    </row>
    <row r="86" spans="2:73" x14ac:dyDescent="0.25">
      <c r="B86" s="74"/>
      <c r="C86" s="74"/>
      <c r="D86" s="74"/>
      <c r="E86" s="74"/>
      <c r="F86" s="74"/>
      <c r="G86" s="74"/>
      <c r="H86" s="74"/>
      <c r="I86" s="74"/>
      <c r="J86" s="74"/>
      <c r="L86" s="42"/>
      <c r="M86" s="42"/>
      <c r="Q86" s="101"/>
      <c r="U86" s="101"/>
      <c r="V86" s="42"/>
      <c r="W86" s="42"/>
      <c r="X86" s="42"/>
      <c r="Z86" s="42"/>
      <c r="AA86" s="42"/>
      <c r="AE86" s="42"/>
      <c r="AF86" s="101"/>
      <c r="AH86" s="101"/>
      <c r="AK86" s="136"/>
      <c r="AM86" s="101"/>
      <c r="AP86" s="101"/>
      <c r="AQ86" s="101"/>
      <c r="AY86" s="101"/>
      <c r="AZ86" s="101"/>
      <c r="BA86" s="101"/>
      <c r="BB86" s="101"/>
      <c r="BD86" s="101"/>
      <c r="BF86" s="136"/>
      <c r="BG86" s="163"/>
      <c r="BI86" s="101"/>
      <c r="BN86" s="121"/>
      <c r="BO86" s="42"/>
      <c r="BP86" s="42"/>
      <c r="BQ86" s="42"/>
      <c r="BR86" s="42"/>
      <c r="BS86" s="42"/>
    </row>
    <row r="87" spans="2:73" ht="15.75" x14ac:dyDescent="0.25">
      <c r="B87" s="55" t="s">
        <v>379</v>
      </c>
      <c r="C87" s="55"/>
      <c r="D87" s="55"/>
      <c r="E87" s="55"/>
      <c r="F87" s="55"/>
      <c r="G87" s="55"/>
      <c r="H87" s="55"/>
      <c r="I87" s="55"/>
      <c r="J87" s="55"/>
      <c r="K87" s="55"/>
      <c r="L87" s="55"/>
      <c r="M87" s="55"/>
      <c r="N87" s="102"/>
      <c r="O87" s="102"/>
      <c r="P87" s="102"/>
      <c r="Q87" s="102"/>
      <c r="R87" s="102"/>
      <c r="S87" s="102"/>
      <c r="T87" s="102"/>
      <c r="U87" s="102"/>
      <c r="V87" s="55"/>
      <c r="W87" s="55"/>
      <c r="X87" s="55"/>
      <c r="Y87" s="55"/>
      <c r="Z87" s="148"/>
      <c r="AA87" s="42"/>
      <c r="AF87" s="101"/>
      <c r="AJ87" s="101"/>
      <c r="AZ87" s="101"/>
      <c r="BB87" s="101"/>
      <c r="BE87" s="101"/>
      <c r="BF87" s="101"/>
      <c r="BG87" s="101"/>
      <c r="BI87" s="101"/>
      <c r="BJ87" s="42"/>
    </row>
    <row r="88" spans="2:73" ht="15.75" x14ac:dyDescent="0.25">
      <c r="B88" s="55"/>
      <c r="C88" s="55"/>
      <c r="D88" s="55"/>
      <c r="E88" s="55"/>
      <c r="F88" s="55"/>
      <c r="G88" s="55"/>
      <c r="H88" s="55"/>
      <c r="I88" s="55"/>
      <c r="J88" s="56"/>
      <c r="K88" s="56"/>
      <c r="L88" s="56"/>
      <c r="M88" s="56"/>
      <c r="N88" s="103"/>
      <c r="O88" s="103"/>
      <c r="P88" s="103"/>
      <c r="Q88" s="103"/>
      <c r="R88" s="103"/>
      <c r="S88" s="103"/>
      <c r="T88" s="103"/>
      <c r="U88" s="103"/>
      <c r="V88" s="149"/>
      <c r="W88" s="56"/>
      <c r="X88" s="56"/>
      <c r="Y88" s="56"/>
    </row>
    <row r="89" spans="2:73" ht="15.75" x14ac:dyDescent="0.25">
      <c r="B89" s="220" t="s">
        <v>380</v>
      </c>
      <c r="C89" s="220"/>
      <c r="D89" s="220"/>
      <c r="E89" s="220"/>
      <c r="F89" s="220"/>
      <c r="G89" s="220"/>
      <c r="H89" s="220"/>
      <c r="I89" s="220"/>
      <c r="J89" s="220"/>
      <c r="K89" s="220"/>
      <c r="L89" s="220"/>
      <c r="M89" s="220"/>
      <c r="N89" s="220"/>
      <c r="O89" s="220"/>
      <c r="P89" s="220"/>
      <c r="Q89" s="220"/>
      <c r="R89" s="220"/>
      <c r="S89" s="220"/>
      <c r="T89" s="220"/>
      <c r="U89" s="220"/>
      <c r="V89" s="220"/>
      <c r="W89" s="220"/>
      <c r="X89" s="220"/>
      <c r="Y89" s="220"/>
      <c r="BD89" s="101"/>
      <c r="BE89" s="164"/>
      <c r="BJ89" s="42"/>
      <c r="BO89" s="121"/>
    </row>
    <row r="90" spans="2:73" x14ac:dyDescent="0.25">
      <c r="AZ90" s="163"/>
      <c r="BA90" s="163"/>
      <c r="BB90" s="163"/>
      <c r="BC90" s="163"/>
      <c r="BD90" s="163"/>
      <c r="BE90" s="163"/>
      <c r="BF90" s="163"/>
      <c r="BG90" s="163"/>
      <c r="BH90" s="163"/>
      <c r="BI90" s="163"/>
      <c r="BJ90" s="115"/>
      <c r="BK90" s="115"/>
      <c r="BL90" s="115"/>
      <c r="BM90" s="115"/>
      <c r="BN90" s="115"/>
      <c r="BO90" s="115"/>
      <c r="BP90" s="115"/>
      <c r="BQ90" s="115"/>
      <c r="BR90" s="115"/>
      <c r="BS90" s="115"/>
    </row>
    <row r="92" spans="2:73" x14ac:dyDescent="0.25">
      <c r="AP92" s="101"/>
    </row>
    <row r="93" spans="2:73" x14ac:dyDescent="0.25">
      <c r="M93" s="42"/>
    </row>
    <row r="95" spans="2:73" x14ac:dyDescent="0.25">
      <c r="M95" s="42"/>
    </row>
  </sheetData>
  <mergeCells count="364">
    <mergeCell ref="BS34:BS36"/>
    <mergeCell ref="J34:J36"/>
    <mergeCell ref="I34:I36"/>
    <mergeCell ref="H34:H36"/>
    <mergeCell ref="G34:G36"/>
    <mergeCell ref="K34:K36"/>
    <mergeCell ref="BQ34:BQ36"/>
    <mergeCell ref="AY34:AY36"/>
    <mergeCell ref="AZ34:AZ36"/>
    <mergeCell ref="AV34:AV36"/>
    <mergeCell ref="AU34:AU36"/>
    <mergeCell ref="AT34:AT36"/>
    <mergeCell ref="AQ34:AQ36"/>
    <mergeCell ref="L34:L36"/>
    <mergeCell ref="M34:M36"/>
    <mergeCell ref="N34:N36"/>
    <mergeCell ref="O34:O36"/>
    <mergeCell ref="P34:P36"/>
    <mergeCell ref="Q34:Q36"/>
    <mergeCell ref="R34:R36"/>
    <mergeCell ref="S34:S36"/>
    <mergeCell ref="T34:T36"/>
    <mergeCell ref="U34:U36"/>
    <mergeCell ref="V34:V36"/>
    <mergeCell ref="C34:C36"/>
    <mergeCell ref="B34:B36"/>
    <mergeCell ref="BJ34:BJ36"/>
    <mergeCell ref="BK34:BK36"/>
    <mergeCell ref="BL34:BL36"/>
    <mergeCell ref="BM34:BM36"/>
    <mergeCell ref="BN34:BN36"/>
    <mergeCell ref="BO34:BO36"/>
    <mergeCell ref="BP34:BP36"/>
    <mergeCell ref="BA34:BA36"/>
    <mergeCell ref="BC34:BC36"/>
    <mergeCell ref="BD34:BD36"/>
    <mergeCell ref="BE34:BE36"/>
    <mergeCell ref="BF34:BF36"/>
    <mergeCell ref="BG34:BG36"/>
    <mergeCell ref="BH34:BH36"/>
    <mergeCell ref="BI34:BI36"/>
    <mergeCell ref="AN34:AN36"/>
    <mergeCell ref="AO34:AO36"/>
    <mergeCell ref="AP34:AP36"/>
    <mergeCell ref="AR34:AR36"/>
    <mergeCell ref="AS34:AS36"/>
    <mergeCell ref="AW34:AW36"/>
    <mergeCell ref="AX34:AX36"/>
    <mergeCell ref="W34:W36"/>
    <mergeCell ref="AC34:AC36"/>
    <mergeCell ref="AD34:AD36"/>
    <mergeCell ref="AE34:AE36"/>
    <mergeCell ref="AM26:AM27"/>
    <mergeCell ref="AG26:AG27"/>
    <mergeCell ref="AH26:AH27"/>
    <mergeCell ref="AI26:AI27"/>
    <mergeCell ref="AJ26:AJ27"/>
    <mergeCell ref="AK26:AK27"/>
    <mergeCell ref="AL26:AL27"/>
    <mergeCell ref="AC26:AC27"/>
    <mergeCell ref="AI34:AI36"/>
    <mergeCell ref="AJ34:AJ36"/>
    <mergeCell ref="AK34:AK36"/>
    <mergeCell ref="AL34:AL36"/>
    <mergeCell ref="AM34:AM36"/>
    <mergeCell ref="AV26:AV27"/>
    <mergeCell ref="AW26:AW27"/>
    <mergeCell ref="BA26:BA27"/>
    <mergeCell ref="BB26:BB27"/>
    <mergeCell ref="BC26:BC27"/>
    <mergeCell ref="BD26:BD27"/>
    <mergeCell ref="AD26:AD27"/>
    <mergeCell ref="AE26:AE27"/>
    <mergeCell ref="AF26:AF27"/>
    <mergeCell ref="AO26:AO27"/>
    <mergeCell ref="AP26:AP27"/>
    <mergeCell ref="AQ26:AQ27"/>
    <mergeCell ref="AR26:AR27"/>
    <mergeCell ref="AS26:AS27"/>
    <mergeCell ref="AT26:AT27"/>
    <mergeCell ref="AU26:AU27"/>
    <mergeCell ref="AN26:AN27"/>
    <mergeCell ref="BO26:BO27"/>
    <mergeCell ref="BP26:BP27"/>
    <mergeCell ref="BR26:BR27"/>
    <mergeCell ref="BE26:BE27"/>
    <mergeCell ref="BF26:BF27"/>
    <mergeCell ref="BG26:BG27"/>
    <mergeCell ref="BH26:BH27"/>
    <mergeCell ref="BI26:BI27"/>
    <mergeCell ref="BJ26:BJ27"/>
    <mergeCell ref="BK26:BK27"/>
    <mergeCell ref="BL26:BL27"/>
    <mergeCell ref="BM26:BM27"/>
    <mergeCell ref="BQ26:BQ27"/>
    <mergeCell ref="B26:B27"/>
    <mergeCell ref="C26:C27"/>
    <mergeCell ref="F26:G27"/>
    <mergeCell ref="D26:E27"/>
    <mergeCell ref="H26:H27"/>
    <mergeCell ref="I26:I27"/>
    <mergeCell ref="J26:J27"/>
    <mergeCell ref="K26:K27"/>
    <mergeCell ref="C15:C17"/>
    <mergeCell ref="D15:E17"/>
    <mergeCell ref="L7:M7"/>
    <mergeCell ref="D25:E25"/>
    <mergeCell ref="J5:J8"/>
    <mergeCell ref="B15:B17"/>
    <mergeCell ref="H15:H17"/>
    <mergeCell ref="J15:J17"/>
    <mergeCell ref="K15:K17"/>
    <mergeCell ref="L15:L17"/>
    <mergeCell ref="M15:M17"/>
    <mergeCell ref="I15:I17"/>
    <mergeCell ref="F18:G18"/>
    <mergeCell ref="D14:E14"/>
    <mergeCell ref="F14:G14"/>
    <mergeCell ref="D19:E19"/>
    <mergeCell ref="F19:G19"/>
    <mergeCell ref="F25:G25"/>
    <mergeCell ref="D18:E18"/>
    <mergeCell ref="D21:E21"/>
    <mergeCell ref="F21:G21"/>
    <mergeCell ref="D20:E20"/>
    <mergeCell ref="F20:G20"/>
    <mergeCell ref="D22:E22"/>
    <mergeCell ref="F22:G22"/>
    <mergeCell ref="BJ7:BN7"/>
    <mergeCell ref="BO7:BS7"/>
    <mergeCell ref="BJ6:BS6"/>
    <mergeCell ref="D24:E24"/>
    <mergeCell ref="F24:G24"/>
    <mergeCell ref="D23:E23"/>
    <mergeCell ref="F23:G23"/>
    <mergeCell ref="Q15:Q17"/>
    <mergeCell ref="R15:R17"/>
    <mergeCell ref="S15:S17"/>
    <mergeCell ref="T15:T17"/>
    <mergeCell ref="U15:U17"/>
    <mergeCell ref="W15:W17"/>
    <mergeCell ref="X15:X17"/>
    <mergeCell ref="Y15:Y17"/>
    <mergeCell ref="Z15:Z17"/>
    <mergeCell ref="AA15:AA17"/>
    <mergeCell ref="AB15:AB17"/>
    <mergeCell ref="AC15:AC17"/>
    <mergeCell ref="AD15:AD17"/>
    <mergeCell ref="AZ15:AZ17"/>
    <mergeCell ref="BA15:BA17"/>
    <mergeCell ref="BB15:BB17"/>
    <mergeCell ref="BC15:BC17"/>
    <mergeCell ref="N7:O7"/>
    <mergeCell ref="P7:Q7"/>
    <mergeCell ref="R7:S7"/>
    <mergeCell ref="T7:U7"/>
    <mergeCell ref="AQ15:AQ17"/>
    <mergeCell ref="AR15:AR17"/>
    <mergeCell ref="AS15:AS17"/>
    <mergeCell ref="AT15:AT17"/>
    <mergeCell ref="AU15:AU17"/>
    <mergeCell ref="N15:N17"/>
    <mergeCell ref="O15:O17"/>
    <mergeCell ref="P15:P17"/>
    <mergeCell ref="AK15:AK17"/>
    <mergeCell ref="AM15:AM17"/>
    <mergeCell ref="AN15:AN17"/>
    <mergeCell ref="AO15:AO17"/>
    <mergeCell ref="AP15:AP17"/>
    <mergeCell ref="AL15:AL17"/>
    <mergeCell ref="AE15:AE17"/>
    <mergeCell ref="AF15:AF17"/>
    <mergeCell ref="AG15:AG17"/>
    <mergeCell ref="AH15:AH17"/>
    <mergeCell ref="AI15:AI17"/>
    <mergeCell ref="AJ15:AJ17"/>
    <mergeCell ref="B2:Q2"/>
    <mergeCell ref="B3:Q3"/>
    <mergeCell ref="L6:U6"/>
    <mergeCell ref="V6:Z6"/>
    <mergeCell ref="AA6:AE6"/>
    <mergeCell ref="AF6:AO6"/>
    <mergeCell ref="AP6:AY6"/>
    <mergeCell ref="AZ6:BD6"/>
    <mergeCell ref="BE6:BI6"/>
    <mergeCell ref="B4:Z4"/>
    <mergeCell ref="D5:I5"/>
    <mergeCell ref="L5:AO5"/>
    <mergeCell ref="K5:K7"/>
    <mergeCell ref="D7:E8"/>
    <mergeCell ref="F7:G8"/>
    <mergeCell ref="AV7:AW7"/>
    <mergeCell ref="AX7:AY7"/>
    <mergeCell ref="H7:H8"/>
    <mergeCell ref="AF7:AJ7"/>
    <mergeCell ref="AK7:AO7"/>
    <mergeCell ref="AP7:AQ7"/>
    <mergeCell ref="AR7:AS7"/>
    <mergeCell ref="AT7:AU7"/>
    <mergeCell ref="AP5:BS5"/>
    <mergeCell ref="D41:E41"/>
    <mergeCell ref="F41:G41"/>
    <mergeCell ref="D29:E29"/>
    <mergeCell ref="F29:G29"/>
    <mergeCell ref="D6:G6"/>
    <mergeCell ref="I7:I8"/>
    <mergeCell ref="D12:E12"/>
    <mergeCell ref="F12:G12"/>
    <mergeCell ref="D11:E11"/>
    <mergeCell ref="F11:G11"/>
    <mergeCell ref="D10:E10"/>
    <mergeCell ref="F10:G10"/>
    <mergeCell ref="D13:E13"/>
    <mergeCell ref="F13:G13"/>
    <mergeCell ref="D9:E9"/>
    <mergeCell ref="F9:G9"/>
    <mergeCell ref="D30:E30"/>
    <mergeCell ref="F30:G30"/>
    <mergeCell ref="D37:E37"/>
    <mergeCell ref="F37:G37"/>
    <mergeCell ref="D40:E40"/>
    <mergeCell ref="F40:G40"/>
    <mergeCell ref="D39:E39"/>
    <mergeCell ref="F39:G39"/>
    <mergeCell ref="D38:E38"/>
    <mergeCell ref="F38:G38"/>
    <mergeCell ref="D56:E56"/>
    <mergeCell ref="F56:G56"/>
    <mergeCell ref="D57:E57"/>
    <mergeCell ref="F57:G57"/>
    <mergeCell ref="D58:E58"/>
    <mergeCell ref="D42:E42"/>
    <mergeCell ref="F42:G42"/>
    <mergeCell ref="D43:E43"/>
    <mergeCell ref="F43:G43"/>
    <mergeCell ref="D44:E44"/>
    <mergeCell ref="F44:G44"/>
    <mergeCell ref="D45:E45"/>
    <mergeCell ref="F45:G45"/>
    <mergeCell ref="D55:E55"/>
    <mergeCell ref="F55:G55"/>
    <mergeCell ref="D46:E46"/>
    <mergeCell ref="F46:G46"/>
    <mergeCell ref="D47:E47"/>
    <mergeCell ref="F47:G47"/>
    <mergeCell ref="D48:E48"/>
    <mergeCell ref="F48:G48"/>
    <mergeCell ref="D49:E49"/>
    <mergeCell ref="F49:G49"/>
    <mergeCell ref="D50:E50"/>
    <mergeCell ref="F50:G50"/>
    <mergeCell ref="D51:E51"/>
    <mergeCell ref="F51:G51"/>
    <mergeCell ref="D52:E52"/>
    <mergeCell ref="F52:G52"/>
    <mergeCell ref="D53:E53"/>
    <mergeCell ref="F53:G53"/>
    <mergeCell ref="B89:Y89"/>
    <mergeCell ref="D85:E85"/>
    <mergeCell ref="F85:G85"/>
    <mergeCell ref="D84:E84"/>
    <mergeCell ref="F84:G84"/>
    <mergeCell ref="D83:E83"/>
    <mergeCell ref="F83:G83"/>
    <mergeCell ref="D75:E75"/>
    <mergeCell ref="F75:G75"/>
    <mergeCell ref="D76:E76"/>
    <mergeCell ref="F76:G76"/>
    <mergeCell ref="D77:E77"/>
    <mergeCell ref="F77:G77"/>
    <mergeCell ref="D78:E78"/>
    <mergeCell ref="F78:G78"/>
    <mergeCell ref="D79:E79"/>
    <mergeCell ref="F79:G79"/>
    <mergeCell ref="D80:E80"/>
    <mergeCell ref="F80:G80"/>
    <mergeCell ref="F81:G81"/>
    <mergeCell ref="D81:E81"/>
    <mergeCell ref="D82:E82"/>
    <mergeCell ref="F82:G82"/>
    <mergeCell ref="F58:G58"/>
    <mergeCell ref="D59:E59"/>
    <mergeCell ref="F59:G59"/>
    <mergeCell ref="D69:E69"/>
    <mergeCell ref="F69:G69"/>
    <mergeCell ref="D72:E72"/>
    <mergeCell ref="D66:E66"/>
    <mergeCell ref="F65:G65"/>
    <mergeCell ref="D65:E65"/>
    <mergeCell ref="D70:E70"/>
    <mergeCell ref="F70:G70"/>
    <mergeCell ref="D64:E64"/>
    <mergeCell ref="AV15:AV17"/>
    <mergeCell ref="AW15:AW17"/>
    <mergeCell ref="AX15:AX17"/>
    <mergeCell ref="AY15:AY17"/>
    <mergeCell ref="F74:G74"/>
    <mergeCell ref="D74:E74"/>
    <mergeCell ref="F71:G71"/>
    <mergeCell ref="D71:E71"/>
    <mergeCell ref="D60:E60"/>
    <mergeCell ref="F60:G60"/>
    <mergeCell ref="D61:E61"/>
    <mergeCell ref="F61:G61"/>
    <mergeCell ref="D62:E62"/>
    <mergeCell ref="F62:G62"/>
    <mergeCell ref="F72:G72"/>
    <mergeCell ref="D73:E73"/>
    <mergeCell ref="F73:G73"/>
    <mergeCell ref="D67:E67"/>
    <mergeCell ref="F67:G67"/>
    <mergeCell ref="D68:E68"/>
    <mergeCell ref="F68:G68"/>
    <mergeCell ref="F66:G66"/>
    <mergeCell ref="D63:E63"/>
    <mergeCell ref="F63:G63"/>
    <mergeCell ref="F33:G33"/>
    <mergeCell ref="D28:E28"/>
    <mergeCell ref="F28:G28"/>
    <mergeCell ref="L26:L27"/>
    <mergeCell ref="M26:M27"/>
    <mergeCell ref="N26:N27"/>
    <mergeCell ref="O26:O27"/>
    <mergeCell ref="P26:P27"/>
    <mergeCell ref="BS15:BS17"/>
    <mergeCell ref="BJ15:BJ17"/>
    <mergeCell ref="BG15:BG17"/>
    <mergeCell ref="BH15:BH17"/>
    <mergeCell ref="BI15:BI17"/>
    <mergeCell ref="BK15:BK17"/>
    <mergeCell ref="BM15:BM17"/>
    <mergeCell ref="BN15:BN17"/>
    <mergeCell ref="BO15:BO17"/>
    <mergeCell ref="BP15:BP17"/>
    <mergeCell ref="BR15:BR17"/>
    <mergeCell ref="V15:V17"/>
    <mergeCell ref="BL15:BL17"/>
    <mergeCell ref="BE15:BE17"/>
    <mergeCell ref="BF15:BF17"/>
    <mergeCell ref="BD15:BD17"/>
    <mergeCell ref="Q26:Q27"/>
    <mergeCell ref="R26:R27"/>
    <mergeCell ref="S26:S27"/>
    <mergeCell ref="AA26:AA27"/>
    <mergeCell ref="AB26:AB27"/>
    <mergeCell ref="D34:E36"/>
    <mergeCell ref="AF34:AF36"/>
    <mergeCell ref="AG34:AG36"/>
    <mergeCell ref="AH34:AH36"/>
    <mergeCell ref="D32:E32"/>
    <mergeCell ref="F32:G32"/>
    <mergeCell ref="D31:E31"/>
    <mergeCell ref="F31:G31"/>
    <mergeCell ref="V26:V27"/>
    <mergeCell ref="W26:W27"/>
    <mergeCell ref="X26:X27"/>
    <mergeCell ref="Y26:Y27"/>
    <mergeCell ref="Z26:Z27"/>
    <mergeCell ref="X34:X36"/>
    <mergeCell ref="Y34:Y36"/>
    <mergeCell ref="Z34:Z36"/>
    <mergeCell ref="AA34:AA36"/>
    <mergeCell ref="AB34:AB36"/>
    <mergeCell ref="D33:E33"/>
  </mergeCells>
  <pageMargins left="0" right="0" top="1.1811023622047245" bottom="0" header="0.39370078740157483" footer="0.39370078740157483"/>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Pages>0</Pages>
  <Words>0</Words>
  <Characters>0</Characters>
  <Application>Microsoft Excel</Application>
  <DocSecurity>0</DocSecurity>
  <Lines>0</Lines>
  <Paragraphs>0</Paragraphs>
  <Slides>0</Slides>
  <Notes>0</Notes>
  <HiddenSlides>0</HiddenSlides>
  <MMClips>0</MMClips>
  <ScaleCrop>false</ScaleCrop>
  <HeadingPairs>
    <vt:vector size="2" baseType="variant">
      <vt:variant>
        <vt:lpstr>Листы</vt:lpstr>
      </vt:variant>
      <vt:variant>
        <vt:i4>1</vt:i4>
      </vt:variant>
    </vt:vector>
  </HeadingPairs>
  <TitlesOfParts>
    <vt:vector size="1" baseType="lpstr">
      <vt:lpstr>Лист1</vt:lpstr>
    </vt:vector>
  </TitlesOfParts>
  <LinksUpToDate>false</LinksUpToDate>
  <CharactersWithSpaces>0</CharactersWithSpaces>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2023-01-11T08:53:57Z</cp:lastPrinted>
  <dcterms:created xsi:type="dcterms:W3CDTF">2019-06-05T04:41:06Z</dcterms:created>
  <dcterms:modified xsi:type="dcterms:W3CDTF">2023-01-11T09:20:13Z</dcterms:modified>
</cp:coreProperties>
</file>